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irota\Desktop\とりあえずフォルダ\"/>
    </mc:Choice>
  </mc:AlternateContent>
  <xr:revisionPtr revIDLastSave="0" documentId="13_ncr:1_{D7ECF2FF-45FE-4FC6-BB02-E28D822C0BC9}" xr6:coauthVersionLast="47" xr6:coauthVersionMax="47" xr10:uidLastSave="{00000000-0000-0000-0000-000000000000}"/>
  <bookViews>
    <workbookView xWindow="-120" yWindow="-120" windowWidth="29040" windowHeight="15720" xr2:uid="{397AC3C5-8674-448E-A355-D8E4B646525C}"/>
  </bookViews>
  <sheets>
    <sheet name="第1年度" sheetId="1" r:id="rId1"/>
    <sheet name="第2年度" sheetId="12" r:id="rId2"/>
    <sheet name="第3年度" sheetId="16" r:id="rId3"/>
    <sheet name="第4年度" sheetId="17" r:id="rId4"/>
    <sheet name="第5年度" sheetId="18" r:id="rId5"/>
    <sheet name="集計表（編集不可）" sheetId="7" r:id="rId6"/>
  </sheets>
  <externalReferences>
    <externalReference r:id="rId7"/>
    <externalReference r:id="rId8"/>
  </externalReferences>
  <definedNames>
    <definedName name="_xlnm.Print_Area" localSheetId="5">'集計表（編集不可）'!$A$1:$P$42</definedName>
    <definedName name="_xlnm.Print_Area" localSheetId="0">第1年度!$A$1:$S$36</definedName>
    <definedName name="_xlnm.Print_Area" localSheetId="1">第2年度!$A$1:$Y$36</definedName>
    <definedName name="_xlnm.Print_Area" localSheetId="2">第3年度!$A$1:$R$36</definedName>
    <definedName name="_xlnm.Print_Area" localSheetId="3">第4年度!$A$1:$R$36</definedName>
    <definedName name="_xlnm.Print_Area" localSheetId="4">第5年度!$A$1:$R$36</definedName>
    <definedName name="_xlnm.Print_Titles" localSheetId="0">第1年度!$1:$6</definedName>
    <definedName name="_xlnm.Print_Titles" localSheetId="1">第2年度!$1:$6</definedName>
    <definedName name="_xlnm.Print_Titles" localSheetId="2">第3年度!$1:$6</definedName>
    <definedName name="_xlnm.Print_Titles" localSheetId="3">第4年度!$1:$6</definedName>
    <definedName name="_xlnm.Print_Titles" localSheetId="4">第5年度!$1:$6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1" l="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K33" i="7"/>
  <c r="G33" i="7" s="1"/>
  <c r="I33" i="7"/>
  <c r="H33" i="7"/>
  <c r="H32" i="7"/>
  <c r="I32" i="7"/>
  <c r="K31" i="7"/>
  <c r="E31" i="7" s="1"/>
  <c r="K30" i="7"/>
  <c r="I30" i="7" s="1"/>
  <c r="G30" i="7"/>
  <c r="F30" i="7"/>
  <c r="I29" i="7"/>
  <c r="H29" i="7"/>
  <c r="G29" i="7"/>
  <c r="F29" i="7"/>
  <c r="I28" i="7"/>
  <c r="H28" i="7"/>
  <c r="G28" i="7"/>
  <c r="F28" i="7"/>
  <c r="E28" i="7"/>
  <c r="I26" i="7"/>
  <c r="H26" i="7"/>
  <c r="G26" i="7"/>
  <c r="F26" i="7"/>
  <c r="E26" i="7"/>
  <c r="E18" i="7"/>
  <c r="I17" i="7"/>
  <c r="E16" i="7"/>
  <c r="E33" i="7" s="1"/>
  <c r="D16" i="7"/>
  <c r="E15" i="7"/>
  <c r="E32" i="7" s="1"/>
  <c r="E14" i="7"/>
  <c r="D14" i="7"/>
  <c r="E13" i="7"/>
  <c r="E30" i="7" s="1"/>
  <c r="D13" i="7"/>
  <c r="E12" i="7"/>
  <c r="D12" i="7" s="1"/>
  <c r="D4" i="7"/>
  <c r="D3" i="7"/>
  <c r="D2" i="7"/>
  <c r="K14" i="1"/>
  <c r="K12" i="1"/>
  <c r="K9" i="1"/>
  <c r="I9" i="1"/>
  <c r="D32" i="7" l="1"/>
  <c r="G34" i="7"/>
  <c r="F31" i="7"/>
  <c r="G31" i="7"/>
  <c r="H31" i="7"/>
  <c r="F33" i="7"/>
  <c r="D33" i="7" s="1"/>
  <c r="D15" i="7"/>
  <c r="I31" i="7"/>
  <c r="I34" i="7" s="1"/>
  <c r="E29" i="7"/>
  <c r="H30" i="7"/>
  <c r="H34" i="7" s="1"/>
  <c r="F32" i="7"/>
  <c r="F34" i="7" s="1"/>
  <c r="E17" i="7"/>
  <c r="D17" i="7" s="1"/>
  <c r="G32" i="7"/>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D31" i="7" l="1"/>
  <c r="D30" i="7"/>
  <c r="D29" i="7"/>
  <c r="E34" i="7"/>
  <c r="D34" i="7" s="1"/>
  <c r="R8" i="18"/>
  <c r="R9" i="18"/>
  <c r="R10" i="18"/>
  <c r="R11" i="18"/>
  <c r="R12" i="18"/>
  <c r="R13" i="18"/>
  <c r="R14" i="18"/>
  <c r="R15" i="18"/>
  <c r="R16" i="18"/>
  <c r="R17" i="18"/>
  <c r="R18" i="18"/>
  <c r="R19" i="18"/>
  <c r="R20" i="18"/>
  <c r="R21" i="18"/>
  <c r="R22" i="18"/>
  <c r="R23" i="18"/>
  <c r="R24" i="18"/>
  <c r="R25" i="18"/>
  <c r="R26" i="18"/>
  <c r="R27" i="18"/>
  <c r="R28" i="18"/>
  <c r="R29" i="18"/>
  <c r="R30" i="18"/>
  <c r="R31" i="18"/>
  <c r="R32" i="18"/>
  <c r="R33" i="18"/>
  <c r="R34" i="18"/>
  <c r="R35" i="18"/>
  <c r="R36" i="18"/>
  <c r="R7" i="18"/>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7" i="17"/>
  <c r="R8" i="16"/>
  <c r="R9" i="16"/>
  <c r="R10" i="16"/>
  <c r="R11"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7" i="16"/>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R7" i="12"/>
  <c r="Q36" i="17" l="1"/>
  <c r="Q7" i="18"/>
  <c r="Q7" i="17"/>
  <c r="Q7" i="16"/>
  <c r="Q7" i="12"/>
  <c r="Q7" i="1"/>
  <c r="T8" i="16" l="1"/>
  <c r="U8" i="16"/>
  <c r="V8" i="16"/>
  <c r="W8" i="16"/>
  <c r="X8" i="16"/>
  <c r="T9" i="16"/>
  <c r="U9" i="16"/>
  <c r="V9" i="16"/>
  <c r="W9" i="16"/>
  <c r="X9" i="16"/>
  <c r="T10" i="16"/>
  <c r="U10" i="16"/>
  <c r="V10" i="16"/>
  <c r="W10" i="16"/>
  <c r="X10" i="16"/>
  <c r="T11" i="16"/>
  <c r="U11" i="16"/>
  <c r="V11" i="16"/>
  <c r="W11" i="16"/>
  <c r="X11" i="16"/>
  <c r="T12" i="16"/>
  <c r="U12" i="16"/>
  <c r="V12" i="16"/>
  <c r="W12" i="16"/>
  <c r="X12" i="16"/>
  <c r="T13" i="16"/>
  <c r="U13" i="16"/>
  <c r="V13" i="16"/>
  <c r="W13" i="16"/>
  <c r="X13" i="16"/>
  <c r="T14" i="16"/>
  <c r="U14" i="16"/>
  <c r="V14" i="16"/>
  <c r="W14" i="16"/>
  <c r="X14" i="16"/>
  <c r="T15" i="16"/>
  <c r="U15" i="16"/>
  <c r="V15" i="16"/>
  <c r="W15" i="16"/>
  <c r="X15" i="16"/>
  <c r="T16" i="16"/>
  <c r="U16" i="16"/>
  <c r="V16" i="16"/>
  <c r="W16" i="16"/>
  <c r="X16" i="16"/>
  <c r="T17" i="16"/>
  <c r="U17" i="16"/>
  <c r="V17" i="16"/>
  <c r="W17" i="16"/>
  <c r="X17" i="16"/>
  <c r="T18" i="16"/>
  <c r="U18" i="16"/>
  <c r="V18" i="16"/>
  <c r="W18" i="16"/>
  <c r="X18" i="16"/>
  <c r="T19" i="16"/>
  <c r="U19" i="16"/>
  <c r="V19" i="16"/>
  <c r="W19" i="16"/>
  <c r="X19" i="16"/>
  <c r="T20" i="16"/>
  <c r="U20" i="16"/>
  <c r="V20" i="16"/>
  <c r="W20" i="16"/>
  <c r="X20" i="16"/>
  <c r="T21" i="16"/>
  <c r="U21" i="16"/>
  <c r="V21" i="16"/>
  <c r="W21" i="16"/>
  <c r="X21" i="16"/>
  <c r="T22" i="16"/>
  <c r="U22" i="16"/>
  <c r="V22" i="16"/>
  <c r="W22" i="16"/>
  <c r="X22" i="16"/>
  <c r="T23" i="16"/>
  <c r="U23" i="16"/>
  <c r="V23" i="16"/>
  <c r="W23" i="16"/>
  <c r="X23" i="16"/>
  <c r="T24" i="16"/>
  <c r="U24" i="16"/>
  <c r="V24" i="16"/>
  <c r="W24" i="16"/>
  <c r="X24" i="16"/>
  <c r="T25" i="16"/>
  <c r="U25" i="16"/>
  <c r="V25" i="16"/>
  <c r="W25" i="16"/>
  <c r="X25" i="16"/>
  <c r="T26" i="16"/>
  <c r="U26" i="16"/>
  <c r="V26" i="16"/>
  <c r="W26" i="16"/>
  <c r="X26" i="16"/>
  <c r="T27" i="16"/>
  <c r="U27" i="16"/>
  <c r="V27" i="16"/>
  <c r="W27" i="16"/>
  <c r="X27" i="16"/>
  <c r="T28" i="16"/>
  <c r="U28" i="16"/>
  <c r="V28" i="16"/>
  <c r="W28" i="16"/>
  <c r="X28" i="16"/>
  <c r="T29" i="16"/>
  <c r="U29" i="16"/>
  <c r="V29" i="16"/>
  <c r="W29" i="16"/>
  <c r="X29" i="16"/>
  <c r="T30" i="16"/>
  <c r="U30" i="16"/>
  <c r="V30" i="16"/>
  <c r="W30" i="16"/>
  <c r="X30" i="16"/>
  <c r="T31" i="16"/>
  <c r="U31" i="16"/>
  <c r="V31" i="16"/>
  <c r="W31" i="16"/>
  <c r="X31" i="16"/>
  <c r="T32" i="16"/>
  <c r="U32" i="16"/>
  <c r="V32" i="16"/>
  <c r="W32" i="16"/>
  <c r="X32" i="16"/>
  <c r="T33" i="16"/>
  <c r="U33" i="16"/>
  <c r="V33" i="16"/>
  <c r="W33" i="16"/>
  <c r="X33" i="16"/>
  <c r="T34" i="16"/>
  <c r="U34" i="16"/>
  <c r="V34" i="16"/>
  <c r="W34" i="16"/>
  <c r="X34" i="16"/>
  <c r="T35" i="16"/>
  <c r="U35" i="16"/>
  <c r="V35" i="16"/>
  <c r="W35" i="16"/>
  <c r="X35" i="16"/>
  <c r="T36" i="16"/>
  <c r="U36" i="16"/>
  <c r="V36" i="16"/>
  <c r="W36" i="16"/>
  <c r="X36" i="16"/>
  <c r="T8" i="17"/>
  <c r="U8" i="17"/>
  <c r="V8" i="17"/>
  <c r="W8" i="17"/>
  <c r="X8" i="17"/>
  <c r="T9" i="17"/>
  <c r="U9" i="17"/>
  <c r="V9" i="17"/>
  <c r="W9" i="17"/>
  <c r="X9" i="17"/>
  <c r="T10" i="17"/>
  <c r="U10" i="17"/>
  <c r="V10" i="17"/>
  <c r="W10" i="17"/>
  <c r="X10" i="17"/>
  <c r="T11" i="17"/>
  <c r="U11" i="17"/>
  <c r="V11" i="17"/>
  <c r="W11" i="17"/>
  <c r="X11" i="17"/>
  <c r="T12" i="17"/>
  <c r="U12" i="17"/>
  <c r="V12" i="17"/>
  <c r="W12" i="17"/>
  <c r="X12" i="17"/>
  <c r="T13" i="17"/>
  <c r="U13" i="17"/>
  <c r="V13" i="17"/>
  <c r="W13" i="17"/>
  <c r="X13" i="17"/>
  <c r="T14" i="17"/>
  <c r="U14" i="17"/>
  <c r="V14" i="17"/>
  <c r="W14" i="17"/>
  <c r="X14" i="17"/>
  <c r="T15" i="17"/>
  <c r="U15" i="17"/>
  <c r="V15" i="17"/>
  <c r="W15" i="17"/>
  <c r="X15" i="17"/>
  <c r="T16" i="17"/>
  <c r="U16" i="17"/>
  <c r="V16" i="17"/>
  <c r="W16" i="17"/>
  <c r="X16" i="17"/>
  <c r="T17" i="17"/>
  <c r="U17" i="17"/>
  <c r="V17" i="17"/>
  <c r="W17" i="17"/>
  <c r="X17" i="17"/>
  <c r="T18" i="17"/>
  <c r="U18" i="17"/>
  <c r="V18" i="17"/>
  <c r="W18" i="17"/>
  <c r="X18" i="17"/>
  <c r="T19" i="17"/>
  <c r="U19" i="17"/>
  <c r="V19" i="17"/>
  <c r="W19" i="17"/>
  <c r="X19" i="17"/>
  <c r="T20" i="17"/>
  <c r="U20" i="17"/>
  <c r="V20" i="17"/>
  <c r="W20" i="17"/>
  <c r="X20" i="17"/>
  <c r="T21" i="17"/>
  <c r="U21" i="17"/>
  <c r="V21" i="17"/>
  <c r="W21" i="17"/>
  <c r="X21" i="17"/>
  <c r="T22" i="17"/>
  <c r="U22" i="17"/>
  <c r="V22" i="17"/>
  <c r="W22" i="17"/>
  <c r="X22" i="17"/>
  <c r="T23" i="17"/>
  <c r="U23" i="17"/>
  <c r="V23" i="17"/>
  <c r="W23" i="17"/>
  <c r="X23" i="17"/>
  <c r="T24" i="17"/>
  <c r="U24" i="17"/>
  <c r="V24" i="17"/>
  <c r="W24" i="17"/>
  <c r="X24" i="17"/>
  <c r="T25" i="17"/>
  <c r="U25" i="17"/>
  <c r="V25" i="17"/>
  <c r="W25" i="17"/>
  <c r="X25" i="17"/>
  <c r="T26" i="17"/>
  <c r="U26" i="17"/>
  <c r="V26" i="17"/>
  <c r="W26" i="17"/>
  <c r="X26" i="17"/>
  <c r="T27" i="17"/>
  <c r="U27" i="17"/>
  <c r="V27" i="17"/>
  <c r="W27" i="17"/>
  <c r="X27" i="17"/>
  <c r="T28" i="17"/>
  <c r="U28" i="17"/>
  <c r="V28" i="17"/>
  <c r="W28" i="17"/>
  <c r="X28" i="17"/>
  <c r="T29" i="17"/>
  <c r="U29" i="17"/>
  <c r="V29" i="17"/>
  <c r="W29" i="17"/>
  <c r="X29" i="17"/>
  <c r="T30" i="17"/>
  <c r="U30" i="17"/>
  <c r="V30" i="17"/>
  <c r="W30" i="17"/>
  <c r="X30" i="17"/>
  <c r="T31" i="17"/>
  <c r="U31" i="17"/>
  <c r="V31" i="17"/>
  <c r="W31" i="17"/>
  <c r="X31" i="17"/>
  <c r="T32" i="17"/>
  <c r="U32" i="17"/>
  <c r="V32" i="17"/>
  <c r="W32" i="17"/>
  <c r="X32" i="17"/>
  <c r="T33" i="17"/>
  <c r="U33" i="17"/>
  <c r="V33" i="17"/>
  <c r="W33" i="17"/>
  <c r="X33" i="17"/>
  <c r="T34" i="17"/>
  <c r="U34" i="17"/>
  <c r="V34" i="17"/>
  <c r="W34" i="17"/>
  <c r="X34" i="17"/>
  <c r="T35" i="17"/>
  <c r="U35" i="17"/>
  <c r="V35" i="17"/>
  <c r="W35" i="17"/>
  <c r="X35" i="17"/>
  <c r="T36" i="17"/>
  <c r="U36" i="17"/>
  <c r="V36" i="17"/>
  <c r="W36" i="17"/>
  <c r="X36" i="17"/>
  <c r="T8" i="18"/>
  <c r="U8" i="18"/>
  <c r="V8" i="18"/>
  <c r="W8" i="18"/>
  <c r="X8" i="18"/>
  <c r="T9" i="18"/>
  <c r="U9" i="18"/>
  <c r="V9" i="18"/>
  <c r="W9" i="18"/>
  <c r="X9" i="18"/>
  <c r="T10" i="18"/>
  <c r="U10" i="18"/>
  <c r="V10" i="18"/>
  <c r="W10" i="18"/>
  <c r="X10" i="18"/>
  <c r="T11" i="18"/>
  <c r="U11" i="18"/>
  <c r="V11" i="18"/>
  <c r="W11" i="18"/>
  <c r="X11" i="18"/>
  <c r="T12" i="18"/>
  <c r="U12" i="18"/>
  <c r="V12" i="18"/>
  <c r="W12" i="18"/>
  <c r="X12" i="18"/>
  <c r="T13" i="18"/>
  <c r="U13" i="18"/>
  <c r="V13" i="18"/>
  <c r="W13" i="18"/>
  <c r="X13" i="18"/>
  <c r="T14" i="18"/>
  <c r="U14" i="18"/>
  <c r="V14" i="18"/>
  <c r="W14" i="18"/>
  <c r="X14" i="18"/>
  <c r="T15" i="18"/>
  <c r="U15" i="18"/>
  <c r="V15" i="18"/>
  <c r="W15" i="18"/>
  <c r="X15" i="18"/>
  <c r="T16" i="18"/>
  <c r="U16" i="18"/>
  <c r="V16" i="18"/>
  <c r="W16" i="18"/>
  <c r="X16" i="18"/>
  <c r="T17" i="18"/>
  <c r="U17" i="18"/>
  <c r="V17" i="18"/>
  <c r="W17" i="18"/>
  <c r="X17" i="18"/>
  <c r="T18" i="18"/>
  <c r="U18" i="18"/>
  <c r="V18" i="18"/>
  <c r="W18" i="18"/>
  <c r="X18" i="18"/>
  <c r="T19" i="18"/>
  <c r="U19" i="18"/>
  <c r="V19" i="18"/>
  <c r="W19" i="18"/>
  <c r="X19" i="18"/>
  <c r="T20" i="18"/>
  <c r="U20" i="18"/>
  <c r="V20" i="18"/>
  <c r="W20" i="18"/>
  <c r="X20" i="18"/>
  <c r="T21" i="18"/>
  <c r="U21" i="18"/>
  <c r="V21" i="18"/>
  <c r="W21" i="18"/>
  <c r="X21" i="18"/>
  <c r="T22" i="18"/>
  <c r="U22" i="18"/>
  <c r="V22" i="18"/>
  <c r="W22" i="18"/>
  <c r="X22" i="18"/>
  <c r="T23" i="18"/>
  <c r="U23" i="18"/>
  <c r="V23" i="18"/>
  <c r="W23" i="18"/>
  <c r="X23" i="18"/>
  <c r="T24" i="18"/>
  <c r="U24" i="18"/>
  <c r="V24" i="18"/>
  <c r="W24" i="18"/>
  <c r="X24" i="18"/>
  <c r="T25" i="18"/>
  <c r="U25" i="18"/>
  <c r="V25" i="18"/>
  <c r="W25" i="18"/>
  <c r="X25" i="18"/>
  <c r="T26" i="18"/>
  <c r="U26" i="18"/>
  <c r="V26" i="18"/>
  <c r="W26" i="18"/>
  <c r="X26" i="18"/>
  <c r="T27" i="18"/>
  <c r="U27" i="18"/>
  <c r="V27" i="18"/>
  <c r="W27" i="18"/>
  <c r="X27" i="18"/>
  <c r="T28" i="18"/>
  <c r="U28" i="18"/>
  <c r="V28" i="18"/>
  <c r="W28" i="18"/>
  <c r="X28" i="18"/>
  <c r="T29" i="18"/>
  <c r="U29" i="18"/>
  <c r="V29" i="18"/>
  <c r="W29" i="18"/>
  <c r="X29" i="18"/>
  <c r="T30" i="18"/>
  <c r="U30" i="18"/>
  <c r="V30" i="18"/>
  <c r="W30" i="18"/>
  <c r="X30" i="18"/>
  <c r="T31" i="18"/>
  <c r="U31" i="18"/>
  <c r="V31" i="18"/>
  <c r="W31" i="18"/>
  <c r="X31" i="18"/>
  <c r="T32" i="18"/>
  <c r="U32" i="18"/>
  <c r="V32" i="18"/>
  <c r="W32" i="18"/>
  <c r="X32" i="18"/>
  <c r="T33" i="18"/>
  <c r="U33" i="18"/>
  <c r="V33" i="18"/>
  <c r="W33" i="18"/>
  <c r="X33" i="18"/>
  <c r="T34" i="18"/>
  <c r="U34" i="18"/>
  <c r="V34" i="18"/>
  <c r="W34" i="18"/>
  <c r="X34" i="18"/>
  <c r="T35" i="18"/>
  <c r="U35" i="18"/>
  <c r="V35" i="18"/>
  <c r="W35" i="18"/>
  <c r="X35" i="18"/>
  <c r="T36" i="18"/>
  <c r="U36" i="18"/>
  <c r="V36" i="18"/>
  <c r="W36" i="18"/>
  <c r="X36" i="18"/>
  <c r="X7" i="18"/>
  <c r="W7" i="18"/>
  <c r="V7" i="18"/>
  <c r="U7" i="18"/>
  <c r="T7" i="18"/>
  <c r="X7" i="17"/>
  <c r="W7" i="17"/>
  <c r="V7" i="17"/>
  <c r="U7" i="17"/>
  <c r="T7" i="17"/>
  <c r="X7" i="16"/>
  <c r="W7" i="16"/>
  <c r="V7" i="16"/>
  <c r="U7" i="16"/>
  <c r="T7" i="16"/>
  <c r="T8" i="12"/>
  <c r="U8" i="12"/>
  <c r="V8" i="12"/>
  <c r="W8" i="12"/>
  <c r="X8" i="12"/>
  <c r="T9" i="12"/>
  <c r="U9" i="12"/>
  <c r="V9" i="12"/>
  <c r="W9" i="12"/>
  <c r="X9" i="12"/>
  <c r="T10" i="12"/>
  <c r="U10" i="12"/>
  <c r="V10" i="12"/>
  <c r="W10" i="12"/>
  <c r="X10" i="12"/>
  <c r="T11" i="12"/>
  <c r="U11" i="12"/>
  <c r="V11" i="12"/>
  <c r="W11" i="12"/>
  <c r="X11" i="12"/>
  <c r="T12" i="12"/>
  <c r="U12" i="12"/>
  <c r="V12" i="12"/>
  <c r="W12" i="12"/>
  <c r="X12" i="12"/>
  <c r="T13" i="12"/>
  <c r="U13" i="12"/>
  <c r="V13" i="12"/>
  <c r="W13" i="12"/>
  <c r="X13" i="12"/>
  <c r="T14" i="12"/>
  <c r="U14" i="12"/>
  <c r="V14" i="12"/>
  <c r="W14" i="12"/>
  <c r="X14" i="12"/>
  <c r="T15" i="12"/>
  <c r="U15" i="12"/>
  <c r="V15" i="12"/>
  <c r="W15" i="12"/>
  <c r="X15" i="12"/>
  <c r="T16" i="12"/>
  <c r="U16" i="12"/>
  <c r="V16" i="12"/>
  <c r="W16" i="12"/>
  <c r="X16" i="12"/>
  <c r="T17" i="12"/>
  <c r="U17" i="12"/>
  <c r="V17" i="12"/>
  <c r="W17" i="12"/>
  <c r="X17" i="12"/>
  <c r="T18" i="12"/>
  <c r="U18" i="12"/>
  <c r="V18" i="12"/>
  <c r="W18" i="12"/>
  <c r="X18" i="12"/>
  <c r="T19" i="12"/>
  <c r="U19" i="12"/>
  <c r="V19" i="12"/>
  <c r="W19" i="12"/>
  <c r="X19" i="12"/>
  <c r="T20" i="12"/>
  <c r="U20" i="12"/>
  <c r="V20" i="12"/>
  <c r="W20" i="12"/>
  <c r="X20" i="12"/>
  <c r="T21" i="12"/>
  <c r="U21" i="12"/>
  <c r="V21" i="12"/>
  <c r="W21" i="12"/>
  <c r="X21" i="12"/>
  <c r="T22" i="12"/>
  <c r="U22" i="12"/>
  <c r="V22" i="12"/>
  <c r="W22" i="12"/>
  <c r="X22" i="12"/>
  <c r="T23" i="12"/>
  <c r="U23" i="12"/>
  <c r="V23" i="12"/>
  <c r="W23" i="12"/>
  <c r="X23" i="12"/>
  <c r="T24" i="12"/>
  <c r="U24" i="12"/>
  <c r="V24" i="12"/>
  <c r="W24" i="12"/>
  <c r="X24" i="12"/>
  <c r="T25" i="12"/>
  <c r="U25" i="12"/>
  <c r="V25" i="12"/>
  <c r="W25" i="12"/>
  <c r="X25" i="12"/>
  <c r="T26" i="12"/>
  <c r="U26" i="12"/>
  <c r="V26" i="12"/>
  <c r="W26" i="12"/>
  <c r="X26" i="12"/>
  <c r="T27" i="12"/>
  <c r="U27" i="12"/>
  <c r="V27" i="12"/>
  <c r="W27" i="12"/>
  <c r="X27" i="12"/>
  <c r="T28" i="12"/>
  <c r="U28" i="12"/>
  <c r="V28" i="12"/>
  <c r="W28" i="12"/>
  <c r="X28" i="12"/>
  <c r="T29" i="12"/>
  <c r="U29" i="12"/>
  <c r="V29" i="12"/>
  <c r="W29" i="12"/>
  <c r="X29" i="12"/>
  <c r="T30" i="12"/>
  <c r="U30" i="12"/>
  <c r="V30" i="12"/>
  <c r="W30" i="12"/>
  <c r="X30" i="12"/>
  <c r="T31" i="12"/>
  <c r="U31" i="12"/>
  <c r="V31" i="12"/>
  <c r="W31" i="12"/>
  <c r="X31" i="12"/>
  <c r="T32" i="12"/>
  <c r="U32" i="12"/>
  <c r="V32" i="12"/>
  <c r="W32" i="12"/>
  <c r="X32" i="12"/>
  <c r="T33" i="12"/>
  <c r="U33" i="12"/>
  <c r="V33" i="12"/>
  <c r="W33" i="12"/>
  <c r="X33" i="12"/>
  <c r="T34" i="12"/>
  <c r="U34" i="12"/>
  <c r="V34" i="12"/>
  <c r="W34" i="12"/>
  <c r="X34" i="12"/>
  <c r="T35" i="12"/>
  <c r="U35" i="12"/>
  <c r="V35" i="12"/>
  <c r="W35" i="12"/>
  <c r="X35" i="12"/>
  <c r="T36" i="12"/>
  <c r="U36" i="12"/>
  <c r="V36" i="12"/>
  <c r="W36" i="12"/>
  <c r="X36" i="12"/>
  <c r="X7" i="12"/>
  <c r="W7" i="12"/>
  <c r="V7" i="12"/>
  <c r="U7" i="12"/>
  <c r="T7" i="12"/>
  <c r="T8" i="1"/>
  <c r="U8" i="1"/>
  <c r="V8" i="1"/>
  <c r="W8" i="1"/>
  <c r="X8" i="1"/>
  <c r="T9" i="1"/>
  <c r="U9" i="1"/>
  <c r="V9" i="1"/>
  <c r="W9" i="1"/>
  <c r="X9" i="1"/>
  <c r="T10" i="1"/>
  <c r="U10" i="1"/>
  <c r="V10" i="1"/>
  <c r="W10" i="1"/>
  <c r="X10" i="1"/>
  <c r="T11" i="1"/>
  <c r="U11" i="1"/>
  <c r="V11" i="1"/>
  <c r="W11" i="1"/>
  <c r="X11" i="1"/>
  <c r="T12" i="1"/>
  <c r="U12" i="1"/>
  <c r="V12" i="1"/>
  <c r="W12" i="1"/>
  <c r="X12"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X7" i="1"/>
  <c r="W7" i="1"/>
  <c r="V7" i="1"/>
  <c r="U7" i="1"/>
  <c r="T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K37" i="18"/>
  <c r="D4" i="18" s="1"/>
  <c r="Y36" i="18"/>
  <c r="Y35" i="18"/>
  <c r="Y34" i="18"/>
  <c r="Y33" i="18"/>
  <c r="Y32" i="18"/>
  <c r="Y31" i="18"/>
  <c r="Y30" i="18"/>
  <c r="Y29" i="18"/>
  <c r="Y28" i="18"/>
  <c r="Y27" i="18"/>
  <c r="Y26" i="18"/>
  <c r="Y25" i="18"/>
  <c r="Y24" i="18"/>
  <c r="Y23" i="18"/>
  <c r="Y22" i="18"/>
  <c r="Y21" i="18"/>
  <c r="Y20" i="18"/>
  <c r="Y19" i="18"/>
  <c r="Y18" i="18"/>
  <c r="Y17" i="18"/>
  <c r="Y16" i="18"/>
  <c r="Y15" i="18"/>
  <c r="Y14" i="18"/>
  <c r="Y13" i="18"/>
  <c r="Y12" i="18"/>
  <c r="Y11" i="18"/>
  <c r="Y10" i="18"/>
  <c r="Y9" i="18"/>
  <c r="Y8" i="18"/>
  <c r="A8" i="18"/>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Y7" i="18"/>
  <c r="F5" i="18"/>
  <c r="D3" i="18"/>
  <c r="C2" i="18"/>
  <c r="K37" i="17"/>
  <c r="D4" i="17" s="1"/>
  <c r="Y36" i="17"/>
  <c r="Y35" i="17"/>
  <c r="Y34" i="17"/>
  <c r="Y33" i="17"/>
  <c r="Y32" i="17"/>
  <c r="Y31" i="17"/>
  <c r="Y30" i="17"/>
  <c r="Y29" i="17"/>
  <c r="Y28" i="17"/>
  <c r="Y27" i="17"/>
  <c r="Y26" i="17"/>
  <c r="Y25" i="17"/>
  <c r="Y24" i="17"/>
  <c r="Y23" i="17"/>
  <c r="Y22" i="17"/>
  <c r="Y21" i="17"/>
  <c r="Y20" i="17"/>
  <c r="Y19" i="17"/>
  <c r="Y18" i="17"/>
  <c r="Y17" i="17"/>
  <c r="Y16" i="17"/>
  <c r="Y15" i="17"/>
  <c r="Y14" i="17"/>
  <c r="Y13" i="17"/>
  <c r="Y12" i="17"/>
  <c r="Y11" i="17"/>
  <c r="Y10" i="17"/>
  <c r="Y9" i="17"/>
  <c r="Y8" i="17"/>
  <c r="A8" i="17"/>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Y7" i="17"/>
  <c r="F5" i="17"/>
  <c r="D3" i="17"/>
  <c r="C2" i="17"/>
  <c r="K37" i="16"/>
  <c r="D4" i="16" s="1"/>
  <c r="Y36" i="16"/>
  <c r="Y35" i="16"/>
  <c r="Y34" i="16"/>
  <c r="Y33" i="16"/>
  <c r="Y32" i="16"/>
  <c r="Y31" i="16"/>
  <c r="Y30" i="16"/>
  <c r="Y29" i="16"/>
  <c r="Y28" i="16"/>
  <c r="Y27" i="16"/>
  <c r="Y26" i="16"/>
  <c r="Y25" i="16"/>
  <c r="Y24" i="16"/>
  <c r="Y23" i="16"/>
  <c r="Y22" i="16"/>
  <c r="Y21" i="16"/>
  <c r="Y20" i="16"/>
  <c r="Y19" i="16"/>
  <c r="Y18" i="16"/>
  <c r="Y17" i="16"/>
  <c r="Y16" i="16"/>
  <c r="Y15" i="16"/>
  <c r="Y14" i="16"/>
  <c r="Y13" i="16"/>
  <c r="Y12" i="16"/>
  <c r="Y11" i="16"/>
  <c r="Y10" i="16"/>
  <c r="Y9" i="16"/>
  <c r="Y8" i="16"/>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Y7" i="16"/>
  <c r="F5" i="16"/>
  <c r="D3" i="16"/>
  <c r="C2" i="16"/>
  <c r="F5" i="12"/>
  <c r="D3" i="12"/>
  <c r="C2" i="12"/>
  <c r="K37" i="12"/>
  <c r="D4" i="12" s="1"/>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37" i="17" l="1"/>
  <c r="Y37" i="18"/>
  <c r="T37" i="17"/>
  <c r="Y37" i="12"/>
  <c r="U37" i="17"/>
  <c r="V37" i="17"/>
  <c r="W37" i="17"/>
  <c r="X37" i="17"/>
  <c r="Y37" i="16"/>
  <c r="T37" i="18"/>
  <c r="W37" i="18"/>
  <c r="U37" i="18"/>
  <c r="V37" i="18"/>
  <c r="X37" i="18"/>
  <c r="T37" i="16"/>
  <c r="U37" i="16"/>
  <c r="W37" i="16"/>
  <c r="V37" i="16"/>
  <c r="X37" i="16"/>
  <c r="V37" i="12"/>
  <c r="X37" i="12"/>
  <c r="W37" i="12"/>
  <c r="T37" i="12"/>
  <c r="U37" i="12"/>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7" i="1"/>
  <c r="S37" i="17" l="1"/>
  <c r="S37" i="18"/>
  <c r="S37" i="16"/>
  <c r="S37" i="12"/>
  <c r="Y37" i="1"/>
  <c r="K37" i="1" l="1"/>
  <c r="D4" i="1" s="1"/>
  <c r="T37" i="1" l="1"/>
  <c r="U37" i="1"/>
  <c r="V37" i="1"/>
  <c r="W37" i="1"/>
  <c r="X37" i="1"/>
  <c r="S37" i="1" l="1"/>
</calcChain>
</file>

<file path=xl/sharedStrings.xml><?xml version="1.0" encoding="utf-8"?>
<sst xmlns="http://schemas.openxmlformats.org/spreadsheetml/2006/main" count="428" uniqueCount="169">
  <si>
    <r>
      <t>②主催者名</t>
    </r>
    <r>
      <rPr>
        <b/>
        <sz val="10"/>
        <color indexed="10"/>
        <rFont val="ＭＳ Ｐゴシック"/>
        <family val="3"/>
        <charset val="128"/>
      </rPr>
      <t>※</t>
    </r>
    <phoneticPr fontId="3"/>
  </si>
  <si>
    <r>
      <t>③プログラム名</t>
    </r>
    <r>
      <rPr>
        <b/>
        <sz val="10"/>
        <color indexed="10"/>
        <rFont val="ＭＳ Ｐゴシック"/>
        <family val="3"/>
        <charset val="128"/>
      </rPr>
      <t>※</t>
    </r>
    <phoneticPr fontId="3"/>
  </si>
  <si>
    <t>④プログラム番号</t>
  </si>
  <si>
    <r>
      <t>⑦開始年月日</t>
    </r>
    <r>
      <rPr>
        <b/>
        <sz val="10"/>
        <color indexed="10"/>
        <rFont val="ＭＳ Ｐゴシック"/>
        <family val="3"/>
        <charset val="128"/>
      </rPr>
      <t>※</t>
    </r>
    <phoneticPr fontId="3"/>
  </si>
  <si>
    <r>
      <t>⑧終了年月日</t>
    </r>
    <r>
      <rPr>
        <b/>
        <sz val="10"/>
        <color indexed="10"/>
        <rFont val="ＭＳ Ｐゴシック"/>
        <family val="3"/>
        <charset val="128"/>
      </rPr>
      <t>※</t>
    </r>
    <phoneticPr fontId="3"/>
  </si>
  <si>
    <r>
      <t>⑨参加単位</t>
    </r>
    <r>
      <rPr>
        <b/>
        <sz val="10"/>
        <color indexed="10"/>
        <rFont val="ＭＳ Ｐゴシック"/>
        <family val="3"/>
        <charset val="128"/>
      </rPr>
      <t>※</t>
    </r>
    <phoneticPr fontId="3"/>
  </si>
  <si>
    <r>
      <t>⑩単位</t>
    </r>
    <r>
      <rPr>
        <b/>
        <sz val="10"/>
        <color indexed="10"/>
        <rFont val="ＭＳ Ｐゴシック"/>
        <family val="3"/>
        <charset val="128"/>
      </rPr>
      <t>※</t>
    </r>
    <phoneticPr fontId="3"/>
  </si>
  <si>
    <r>
      <t>⑪CPD単位</t>
    </r>
    <r>
      <rPr>
        <b/>
        <sz val="10"/>
        <color indexed="10"/>
        <rFont val="ＭＳ Ｐゴシック"/>
        <family val="3"/>
        <charset val="128"/>
      </rPr>
      <t>※</t>
    </r>
    <phoneticPr fontId="3"/>
  </si>
  <si>
    <r>
      <t>⑫主催者証明</t>
    </r>
    <r>
      <rPr>
        <b/>
        <sz val="10"/>
        <color indexed="10"/>
        <rFont val="ＭＳ Ｐゴシック"/>
        <family val="3"/>
        <charset val="128"/>
      </rPr>
      <t>※</t>
    </r>
    <phoneticPr fontId="3"/>
  </si>
  <si>
    <r>
      <t>⑬認定機関名</t>
    </r>
    <r>
      <rPr>
        <b/>
        <sz val="10"/>
        <color indexed="10"/>
        <rFont val="ＭＳ Ｐゴシック"/>
        <family val="3"/>
        <charset val="128"/>
      </rPr>
      <t>※</t>
    </r>
    <phoneticPr fontId="3"/>
  </si>
  <si>
    <t>⑭プログラム目標</t>
  </si>
  <si>
    <r>
      <t>⑮プログラム内容</t>
    </r>
    <r>
      <rPr>
        <b/>
        <sz val="10"/>
        <color indexed="10"/>
        <rFont val="ＭＳ Ｐゴシック"/>
        <family val="3"/>
        <charset val="128"/>
      </rPr>
      <t>※</t>
    </r>
    <phoneticPr fontId="3"/>
  </si>
  <si>
    <t>年度合計</t>
    <rPh sb="0" eb="2">
      <t>ネンド</t>
    </rPh>
    <rPh sb="2" eb="4">
      <t>ゴウケイ</t>
    </rPh>
    <phoneticPr fontId="3"/>
  </si>
  <si>
    <t>①番号</t>
    <phoneticPr fontId="3"/>
  </si>
  <si>
    <t>※終了年月日を基準に区分</t>
    <rPh sb="1" eb="6">
      <t>シュウリョウネンガッピ</t>
    </rPh>
    <rPh sb="7" eb="9">
      <t>キジュン</t>
    </rPh>
    <rPh sb="10" eb="12">
      <t>クブン</t>
    </rPh>
    <phoneticPr fontId="2"/>
  </si>
  <si>
    <t>⑤教育分野
（プログラム分類）</t>
    <rPh sb="12" eb="14">
      <t>ブンルイ</t>
    </rPh>
    <phoneticPr fontId="2"/>
  </si>
  <si>
    <r>
      <t>⑯CPD取得形態</t>
    </r>
    <r>
      <rPr>
        <b/>
        <sz val="10"/>
        <color indexed="10"/>
        <rFont val="ＭＳ Ｐゴシック"/>
        <family val="3"/>
        <charset val="128"/>
      </rPr>
      <t>※
（タブから選択）</t>
    </r>
    <rPh sb="4" eb="6">
      <t>シュトク</t>
    </rPh>
    <rPh sb="6" eb="8">
      <t>ケイタイ</t>
    </rPh>
    <rPh sb="15" eb="17">
      <t>センタク</t>
    </rPh>
    <phoneticPr fontId="3"/>
  </si>
  <si>
    <t>※1年度当たり最大60件まで</t>
    <rPh sb="2" eb="5">
      <t>ネンドア</t>
    </rPh>
    <rPh sb="7" eb="9">
      <t>サイダイ</t>
    </rPh>
    <rPh sb="11" eb="12">
      <t>ケン</t>
    </rPh>
    <phoneticPr fontId="3"/>
  </si>
  <si>
    <t>CPD区分１</t>
    <rPh sb="3" eb="5">
      <t>クブン</t>
    </rPh>
    <phoneticPr fontId="2"/>
  </si>
  <si>
    <t>CPD区分２</t>
    <rPh sb="3" eb="5">
      <t>クブン</t>
    </rPh>
    <phoneticPr fontId="2"/>
  </si>
  <si>
    <t>CPD区分３</t>
    <rPh sb="3" eb="5">
      <t>クブン</t>
    </rPh>
    <phoneticPr fontId="2"/>
  </si>
  <si>
    <t>CPD区分４</t>
    <rPh sb="3" eb="5">
      <t>クブン</t>
    </rPh>
    <phoneticPr fontId="2"/>
  </si>
  <si>
    <t>CPD区分５</t>
    <rPh sb="3" eb="5">
      <t>クブン</t>
    </rPh>
    <phoneticPr fontId="2"/>
  </si>
  <si>
    <t>◆CPD記録再計表（取得形態による上限を考慮）</t>
    <rPh sb="4" eb="6">
      <t>キロク</t>
    </rPh>
    <rPh sb="6" eb="8">
      <t>サイケイ</t>
    </rPh>
    <rPh sb="8" eb="9">
      <t>ヒョウ</t>
    </rPh>
    <rPh sb="10" eb="14">
      <t>シュトクケイタイ</t>
    </rPh>
    <rPh sb="17" eb="19">
      <t>ジョウゲン</t>
    </rPh>
    <rPh sb="20" eb="22">
      <t>コウリョ</t>
    </rPh>
    <phoneticPr fontId="12"/>
  </si>
  <si>
    <t>取得形態</t>
    <rPh sb="0" eb="4">
      <t>シュトクケイタイ</t>
    </rPh>
    <phoneticPr fontId="12"/>
  </si>
  <si>
    <t>CPD単位</t>
    <rPh sb="3" eb="5">
      <t>タンイ</t>
    </rPh>
    <phoneticPr fontId="12"/>
  </si>
  <si>
    <t>合計</t>
    <rPh sb="0" eb="2">
      <t>ゴウケイ</t>
    </rPh>
    <phoneticPr fontId="12"/>
  </si>
  <si>
    <t>～</t>
    <phoneticPr fontId="12"/>
  </si>
  <si>
    <t>取得形態による上限</t>
    <rPh sb="0" eb="2">
      <t>シュトク</t>
    </rPh>
    <rPh sb="2" eb="4">
      <t>ケイタイ</t>
    </rPh>
    <rPh sb="7" eb="9">
      <t>ジョウゲン</t>
    </rPh>
    <phoneticPr fontId="12"/>
  </si>
  <si>
    <t>講習会への参加，発表など</t>
    <rPh sb="0" eb="3">
      <t>コウシュウカイ</t>
    </rPh>
    <rPh sb="5" eb="7">
      <t>サンカ</t>
    </rPh>
    <rPh sb="8" eb="10">
      <t>ハッピョウ</t>
    </rPh>
    <phoneticPr fontId="12"/>
  </si>
  <si>
    <t>限度なし</t>
    <rPh sb="0" eb="2">
      <t>ゲンド</t>
    </rPh>
    <phoneticPr fontId="12"/>
  </si>
  <si>
    <t>企業内研修等への参加など</t>
    <rPh sb="0" eb="3">
      <t>キギョウナイ</t>
    </rPh>
    <rPh sb="3" eb="6">
      <t>ケンシュウトウ</t>
    </rPh>
    <rPh sb="8" eb="10">
      <t>サンカ</t>
    </rPh>
    <phoneticPr fontId="12"/>
  </si>
  <si>
    <t>単位／年</t>
    <rPh sb="0" eb="2">
      <t>タンイ</t>
    </rPh>
    <rPh sb="3" eb="4">
      <t>ネン</t>
    </rPh>
    <phoneticPr fontId="12"/>
  </si>
  <si>
    <t>自己学習</t>
    <rPh sb="0" eb="4">
      <t>ジコガクシュウ</t>
    </rPh>
    <phoneticPr fontId="12"/>
  </si>
  <si>
    <t>現場経験</t>
    <rPh sb="0" eb="4">
      <t>ゲンバケイケン</t>
    </rPh>
    <phoneticPr fontId="12"/>
  </si>
  <si>
    <t>委員会活動など</t>
    <rPh sb="0" eb="3">
      <t>イインカイ</t>
    </rPh>
    <rPh sb="3" eb="5">
      <t>カツドウ</t>
    </rPh>
    <phoneticPr fontId="12"/>
  </si>
  <si>
    <t>総計</t>
    <rPh sb="0" eb="2">
      <t>ソウケイ</t>
    </rPh>
    <phoneticPr fontId="12"/>
  </si>
  <si>
    <t>*１部門のみの資格更新に必要な単位数</t>
    <rPh sb="2" eb="4">
      <t>ブモン</t>
    </rPh>
    <rPh sb="7" eb="9">
      <t>シカク</t>
    </rPh>
    <rPh sb="9" eb="11">
      <t>コウシン</t>
    </rPh>
    <rPh sb="12" eb="14">
      <t>ヒツヨウ</t>
    </rPh>
    <rPh sb="15" eb="18">
      <t>タンイスウ</t>
    </rPh>
    <phoneticPr fontId="12"/>
  </si>
  <si>
    <r>
      <t>*２部門の資格更新に必要な単位数</t>
    </r>
    <r>
      <rPr>
        <sz val="11"/>
        <color theme="1"/>
        <rFont val="游ゴシック"/>
        <family val="3"/>
        <charset val="128"/>
        <scheme val="minor"/>
      </rPr>
      <t/>
    </r>
    <rPh sb="2" eb="4">
      <t>ブモン</t>
    </rPh>
    <rPh sb="5" eb="7">
      <t>シカク</t>
    </rPh>
    <rPh sb="7" eb="9">
      <t>コウシン</t>
    </rPh>
    <rPh sb="10" eb="12">
      <t>ヒツヨウ</t>
    </rPh>
    <rPh sb="13" eb="16">
      <t>タンイスウ</t>
    </rPh>
    <phoneticPr fontId="12"/>
  </si>
  <si>
    <t>◆CPD記録集計表（単純集計）</t>
    <rPh sb="4" eb="6">
      <t>キロク</t>
    </rPh>
    <rPh sb="6" eb="8">
      <t>シュウケイ</t>
    </rPh>
    <rPh sb="8" eb="9">
      <t>ヒョウ</t>
    </rPh>
    <rPh sb="10" eb="14">
      <t>タンジュンシュウケイ</t>
    </rPh>
    <phoneticPr fontId="12"/>
  </si>
  <si>
    <t>計</t>
    <rPh sb="0" eb="1">
      <t>ケイ</t>
    </rPh>
    <phoneticPr fontId="12"/>
  </si>
  <si>
    <t>土壌部門</t>
    <rPh sb="0" eb="4">
      <t>ドジョウブモン</t>
    </rPh>
    <phoneticPr fontId="2"/>
  </si>
  <si>
    <t>】</t>
    <phoneticPr fontId="2"/>
  </si>
  <si>
    <t>部門】</t>
    <rPh sb="0" eb="2">
      <t>ブモン</t>
    </rPh>
    <phoneticPr fontId="2"/>
  </si>
  <si>
    <t>CPD単位；コロナ対応</t>
    <rPh sb="3" eb="5">
      <t>タンイ</t>
    </rPh>
    <rPh sb="9" eb="11">
      <t>タイオウ</t>
    </rPh>
    <phoneticPr fontId="12"/>
  </si>
  <si>
    <t>※間違えやすい区分</t>
    <rPh sb="1" eb="3">
      <t>マチガ</t>
    </rPh>
    <rPh sb="7" eb="9">
      <t>クブン</t>
    </rPh>
    <phoneticPr fontId="3"/>
  </si>
  <si>
    <t>⑥教育形態
（プログラム形態）</t>
    <rPh sb="12" eb="14">
      <t>ケイタイ</t>
    </rPh>
    <phoneticPr fontId="2"/>
  </si>
  <si>
    <t>第1年度</t>
    <rPh sb="0" eb="1">
      <t>ダイ</t>
    </rPh>
    <rPh sb="2" eb="4">
      <t>ネンド</t>
    </rPh>
    <phoneticPr fontId="12"/>
  </si>
  <si>
    <t>第2年度</t>
    <rPh sb="0" eb="1">
      <t>ダイ</t>
    </rPh>
    <rPh sb="2" eb="4">
      <t>ネンド</t>
    </rPh>
    <phoneticPr fontId="12"/>
  </si>
  <si>
    <t>第3年度</t>
    <rPh sb="0" eb="1">
      <t>ダイ</t>
    </rPh>
    <rPh sb="2" eb="4">
      <t>ネンド</t>
    </rPh>
    <phoneticPr fontId="12"/>
  </si>
  <si>
    <t>第4年度</t>
    <rPh sb="0" eb="1">
      <t>ダイ</t>
    </rPh>
    <rPh sb="2" eb="4">
      <t>ネンド</t>
    </rPh>
    <phoneticPr fontId="12"/>
  </si>
  <si>
    <t>第5年度</t>
    <rPh sb="0" eb="1">
      <t>ダイ</t>
    </rPh>
    <rPh sb="2" eb="4">
      <t>ネンド</t>
    </rPh>
    <phoneticPr fontId="12"/>
  </si>
  <si>
    <t>各シートの表は入力以外の編集を行わないでください！</t>
    <rPh sb="0" eb="1">
      <t>カク</t>
    </rPh>
    <rPh sb="5" eb="6">
      <t>ヒョウ</t>
    </rPh>
    <rPh sb="7" eb="9">
      <t>ニュウリョク</t>
    </rPh>
    <rPh sb="9" eb="11">
      <t>イガイ</t>
    </rPh>
    <rPh sb="12" eb="14">
      <t>ヘンシュウ</t>
    </rPh>
    <rPh sb="15" eb="16">
      <t>オコナ</t>
    </rPh>
    <phoneticPr fontId="2"/>
  </si>
  <si>
    <t>登録番号・氏名：</t>
    <rPh sb="0" eb="4">
      <t>トウロクバンゴウ</t>
    </rPh>
    <rPh sb="5" eb="7">
      <t>シメイ</t>
    </rPh>
    <phoneticPr fontId="12"/>
  </si>
  <si>
    <t>登録部門数：</t>
    <rPh sb="2" eb="4">
      <t>ブモン</t>
    </rPh>
    <phoneticPr fontId="2"/>
  </si>
  <si>
    <t>対象となる部門：</t>
    <rPh sb="0" eb="2">
      <t>タイショウ</t>
    </rPh>
    <rPh sb="5" eb="7">
      <t>ブモン</t>
    </rPh>
    <phoneticPr fontId="2"/>
  </si>
  <si>
    <t>自動計算につき入力不可</t>
    <rPh sb="0" eb="2">
      <t>ジドウ</t>
    </rPh>
    <rPh sb="2" eb="4">
      <t>ケイサン</t>
    </rPh>
    <rPh sb="7" eb="9">
      <t>ニュウリョク</t>
    </rPh>
    <rPh sb="9" eb="11">
      <t>フカ</t>
    </rPh>
    <phoneticPr fontId="12"/>
  </si>
  <si>
    <t>登録部門数　　　　　　　　　　　　　　　　　　　　　 【</t>
    <rPh sb="0" eb="5">
      <t>トウロクブモンスウ</t>
    </rPh>
    <phoneticPr fontId="2"/>
  </si>
  <si>
    <t>←この色がついているセルのみ入力してください</t>
    <rPh sb="3" eb="4">
      <t>イロ</t>
    </rPh>
    <rPh sb="14" eb="16">
      <t>ニュウリョク</t>
    </rPh>
    <phoneticPr fontId="2"/>
  </si>
  <si>
    <t>登録番号・氏名　　　　　　　【　</t>
    <rPh sb="0" eb="2">
      <t>トウロク</t>
    </rPh>
    <rPh sb="2" eb="4">
      <t>バンゴウ</t>
    </rPh>
    <rPh sb="5" eb="7">
      <t>シメイ</t>
    </rPh>
    <phoneticPr fontId="3"/>
  </si>
  <si>
    <t>対象となる部門を列記（  現場調査部門    現場技術･管理部門    土壌･地下水汚染部門）　 　　【</t>
    <rPh sb="0" eb="2">
      <t>タイショウ</t>
    </rPh>
    <rPh sb="5" eb="7">
      <t>ブモン</t>
    </rPh>
    <rPh sb="8" eb="10">
      <t>レッキ</t>
    </rPh>
    <phoneticPr fontId="2"/>
  </si>
  <si>
    <t>④現場経験、資格取得</t>
    <rPh sb="1" eb="5">
      <t>ゲンバケイケン</t>
    </rPh>
    <phoneticPr fontId="12"/>
  </si>
  <si>
    <t>⑤委員会活動など</t>
    <rPh sb="1" eb="6">
      <t>イインカイカツドウ</t>
    </rPh>
    <phoneticPr fontId="12"/>
  </si>
  <si>
    <r>
      <t>ＣＰＤ記録簿に整理したＣＰＤ単位の総計　　　　　　 　</t>
    </r>
    <r>
      <rPr>
        <b/>
        <sz val="12"/>
        <color indexed="8"/>
        <rFont val="ＭＳ Ｐゴシック"/>
        <family val="3"/>
        <charset val="128"/>
      </rPr>
      <t>　　</t>
    </r>
    <rPh sb="3" eb="6">
      <t>キロクボ</t>
    </rPh>
    <rPh sb="7" eb="9">
      <t>セイリ</t>
    </rPh>
    <rPh sb="14" eb="16">
      <t>タンイ</t>
    </rPh>
    <rPh sb="17" eb="19">
      <t>ソウケイ</t>
    </rPh>
    <phoneticPr fontId="3"/>
  </si>
  <si>
    <r>
      <t>単位/年　</t>
    </r>
    <r>
      <rPr>
        <b/>
        <sz val="12"/>
        <color rgb="FFFF0000"/>
        <rFont val="游ゴシック"/>
        <family val="3"/>
        <charset val="128"/>
        <scheme val="minor"/>
      </rPr>
      <t>←自動集計のため入力不可</t>
    </r>
    <rPh sb="3" eb="4">
      <t>ネン</t>
    </rPh>
    <rPh sb="6" eb="10">
      <t>ジドウシュウケイ</t>
    </rPh>
    <rPh sb="13" eb="15">
      <t>ニュウリョク</t>
    </rPh>
    <rPh sb="15" eb="17">
      <t>フカ</t>
    </rPh>
    <phoneticPr fontId="2"/>
  </si>
  <si>
    <r>
      <rPr>
        <sz val="16"/>
        <color rgb="FFFF0000"/>
        <rFont val="HGPｺﾞｼｯｸE"/>
        <family val="3"/>
        <charset val="128"/>
      </rPr>
      <t>※</t>
    </r>
    <r>
      <rPr>
        <sz val="16"/>
        <color theme="1"/>
        <rFont val="HGPｺﾞｼｯｸE"/>
        <family val="3"/>
        <charset val="128"/>
      </rPr>
      <t>印の項目は、必須入力欄です</t>
    </r>
    <phoneticPr fontId="2"/>
  </si>
  <si>
    <t>期間内チェック</t>
    <rPh sb="0" eb="3">
      <t>キカンナイ</t>
    </rPh>
    <phoneticPr fontId="2"/>
  </si>
  <si>
    <t>期間内チェック</t>
    <phoneticPr fontId="2"/>
  </si>
  <si>
    <t>表の空白部の削除などを行うと、正しく計算されません</t>
    <rPh sb="0" eb="1">
      <t>ヒョウ</t>
    </rPh>
    <rPh sb="2" eb="5">
      <t>クウハクブ</t>
    </rPh>
    <rPh sb="6" eb="8">
      <t>サクジョ</t>
    </rPh>
    <rPh sb="11" eb="12">
      <t>オコナ</t>
    </rPh>
    <rPh sb="15" eb="16">
      <t>タダ</t>
    </rPh>
    <rPh sb="18" eb="20">
      <t>ケイサン</t>
    </rPh>
    <phoneticPr fontId="2"/>
  </si>
  <si>
    <t>うち土壌・地下水汚染部門の単位</t>
    <rPh sb="2" eb="4">
      <t>ドジョウ</t>
    </rPh>
    <rPh sb="5" eb="8">
      <t>チカスイ</t>
    </rPh>
    <rPh sb="8" eb="10">
      <t>オセン</t>
    </rPh>
    <rPh sb="10" eb="12">
      <t>ブモン</t>
    </rPh>
    <rPh sb="13" eb="15">
      <t>タンイ</t>
    </rPh>
    <phoneticPr fontId="2"/>
  </si>
  <si>
    <t>東関東地質調査業協会</t>
    <rPh sb="0" eb="1">
      <t>ヒガシ</t>
    </rPh>
    <rPh sb="1" eb="3">
      <t>カントウ</t>
    </rPh>
    <rPh sb="3" eb="5">
      <t>チシツ</t>
    </rPh>
    <rPh sb="5" eb="7">
      <t>チョウサ</t>
    </rPh>
    <rPh sb="7" eb="8">
      <t>ギョウ</t>
    </rPh>
    <rPh sb="8" eb="10">
      <t>キョウカイ</t>
    </rPh>
    <phoneticPr fontId="1"/>
  </si>
  <si>
    <t>巡見
「関東ローム層と武蔵野台地」</t>
    <rPh sb="0" eb="1">
      <t>ジュン</t>
    </rPh>
    <rPh sb="1" eb="2">
      <t>ケン</t>
    </rPh>
    <rPh sb="4" eb="6">
      <t>カントウ</t>
    </rPh>
    <rPh sb="9" eb="10">
      <t>ソウ</t>
    </rPh>
    <rPh sb="11" eb="14">
      <t>ムサシノ</t>
    </rPh>
    <rPh sb="14" eb="16">
      <t>ダイチ</t>
    </rPh>
    <phoneticPr fontId="1"/>
  </si>
  <si>
    <t>X一般共通課題2環境地球環境、環境アセスメント、地域環境、自然破壊等の環境課題の解決方法等</t>
  </si>
  <si>
    <t>I講習会等の受講1GEO-Netの加盟団体、日本技術士会、大学、関係学協会（学術団体、公益法人を含む）、民間団体、企業が公式に開催するもの</t>
  </si>
  <si>
    <t>時間</t>
  </si>
  <si>
    <t>○</t>
  </si>
  <si>
    <t>現地見学会
「巡見　関東ローム層と武蔵野台地」
１日半の巡見コースに参加。ローカルソイルの分布や特性などについて、露頭を観察しながら講義を受けた。</t>
    <rPh sb="0" eb="2">
      <t>ゲンチ</t>
    </rPh>
    <rPh sb="2" eb="5">
      <t>ケンガクカイ</t>
    </rPh>
    <rPh sb="39" eb="41">
      <t>ツイタチ</t>
    </rPh>
    <rPh sb="40" eb="41">
      <t>ニチ</t>
    </rPh>
    <rPh sb="41" eb="42">
      <t>ハン</t>
    </rPh>
    <rPh sb="43" eb="44">
      <t>ジュン</t>
    </rPh>
    <rPh sb="44" eb="45">
      <t>ケン</t>
    </rPh>
    <rPh sb="49" eb="51">
      <t>サンカ</t>
    </rPh>
    <rPh sb="60" eb="62">
      <t>ブンプ</t>
    </rPh>
    <rPh sb="63" eb="65">
      <t>トクセイロトウカンサツコウギウ</t>
    </rPh>
    <phoneticPr fontId="1"/>
  </si>
  <si>
    <t>①講習会の受講や講師､論文の発表・査読、発注者等外部組織からの表彰等</t>
  </si>
  <si>
    <t>社団法人 日本土壌汚染技術学会</t>
    <phoneticPr fontId="1"/>
  </si>
  <si>
    <t>講習会
「土壌汚染に関する技術力向上講習会」</t>
    <rPh sb="0" eb="3">
      <t>コウシュウカイギジュツリョクコウジョウコウシュウカイ</t>
    </rPh>
    <phoneticPr fontId="1"/>
  </si>
  <si>
    <t>Y技術課題1専門分野の最新技術専門とする技術、その周辺技術等の最新の技術動向</t>
  </si>
  <si>
    <t>社団法人 日本土壌汚染技術学会</t>
    <rPh sb="7" eb="11">
      <t>ドジョウオセン</t>
    </rPh>
    <rPh sb="11" eb="13">
      <t>ギジュツ</t>
    </rPh>
    <rPh sb="13" eb="15">
      <t>ガッカイ</t>
    </rPh>
    <phoneticPr fontId="1"/>
  </si>
  <si>
    <r>
      <rPr>
        <b/>
        <sz val="10"/>
        <color rgb="FFFF0000"/>
        <rFont val="ＭＳ Ｐゴシック"/>
        <family val="3"/>
        <charset val="128"/>
      </rPr>
      <t>【土壌汚染】</t>
    </r>
    <r>
      <rPr>
        <sz val="10"/>
        <color indexed="8"/>
        <rFont val="ＭＳ Ｐゴシック"/>
        <family val="3"/>
        <charset val="128"/>
      </rPr>
      <t>「土壌汚染に関する技術力向上講習会」
土壌汚染調査の現地サンプリング技術に関する講義を受講した。</t>
    </r>
    <rPh sb="1" eb="5">
      <t>ドジョウオセン</t>
    </rPh>
    <rPh sb="7" eb="9">
      <t>ドジョウ</t>
    </rPh>
    <rPh sb="9" eb="11">
      <t>オセン</t>
    </rPh>
    <rPh sb="12" eb="13">
      <t>カン</t>
    </rPh>
    <rPh sb="15" eb="18">
      <t>ギジュツリョク</t>
    </rPh>
    <rPh sb="18" eb="20">
      <t>コウジョウ</t>
    </rPh>
    <rPh sb="20" eb="23">
      <t>コウシュウカイ</t>
    </rPh>
    <rPh sb="25" eb="27">
      <t>ドジョウ</t>
    </rPh>
    <rPh sb="27" eb="29">
      <t>オセン</t>
    </rPh>
    <rPh sb="29" eb="31">
      <t>チョウサ</t>
    </rPh>
    <rPh sb="32" eb="34">
      <t>ゲンチ</t>
    </rPh>
    <rPh sb="40" eb="42">
      <t>ギジュツ</t>
    </rPh>
    <rPh sb="49" eb="51">
      <t>ジュコウ</t>
    </rPh>
    <phoneticPr fontId="1"/>
  </si>
  <si>
    <t>一般社団法人全国地質調査業協会連合会</t>
    <rPh sb="6" eb="17">
      <t>ゼンコクチシツチョウサギョウキョウカイレンゴウ</t>
    </rPh>
    <rPh sb="17" eb="18">
      <t>カイ</t>
    </rPh>
    <phoneticPr fontId="1"/>
  </si>
  <si>
    <t>X一般共通課題1倫理倫理規程、職業倫理、技術倫理、技術者倫理 （技術の人類社会に与える長期的・短期的影響の評価を含む技術士に課せられた公益性確保の責務等）</t>
  </si>
  <si>
    <t>II論文等の発表・査読1（1）GEO-Netの加盟団体、日本技術士会、学協会、民間団体等が開催する技術発表会等での口頭発表</t>
  </si>
  <si>
    <t>一般社団法人全国地質調査業協会連合会</t>
    <rPh sb="6" eb="8">
      <t>ゼンコク</t>
    </rPh>
    <rPh sb="8" eb="10">
      <t>チシツ</t>
    </rPh>
    <rPh sb="10" eb="12">
      <t>チョウサ</t>
    </rPh>
    <rPh sb="12" eb="13">
      <t>ギョウ</t>
    </rPh>
    <rPh sb="13" eb="15">
      <t>キョウカイ</t>
    </rPh>
    <rPh sb="15" eb="18">
      <t>レンゴウカイ</t>
    </rPh>
    <phoneticPr fontId="1"/>
  </si>
  <si>
    <t>口頭発表
技術フォーラムにて、
「ボーリング掘削技術における泥水管理の方法」の口頭発表を行った。
共著者1名、予稿集論文4ページ</t>
    <rPh sb="0" eb="4">
      <t>コウトウハッピョウ</t>
    </rPh>
    <rPh sb="5" eb="7">
      <t>ギジュツ</t>
    </rPh>
    <rPh sb="22" eb="24">
      <t>クッサク</t>
    </rPh>
    <rPh sb="24" eb="26">
      <t>ギジュツ</t>
    </rPh>
    <rPh sb="30" eb="34">
      <t>デイスイカンリ</t>
    </rPh>
    <rPh sb="35" eb="37">
      <t>ホウホウ</t>
    </rPh>
    <rPh sb="39" eb="43">
      <t>コウトウハッピョウ</t>
    </rPh>
    <rPh sb="44" eb="45">
      <t>オコナ</t>
    </rPh>
    <rPh sb="49" eb="52">
      <t>キョウチョシャ</t>
    </rPh>
    <rPh sb="53" eb="54">
      <t>メイ</t>
    </rPh>
    <rPh sb="55" eb="60">
      <t>ヨコウシュウロンブン</t>
    </rPh>
    <phoneticPr fontId="1"/>
  </si>
  <si>
    <t>甲信越地質調査業協会</t>
    <rPh sb="0" eb="3">
      <t>コウシンエツ</t>
    </rPh>
    <rPh sb="3" eb="5">
      <t>チシツ</t>
    </rPh>
    <rPh sb="5" eb="7">
      <t>チョウサ</t>
    </rPh>
    <rPh sb="7" eb="8">
      <t>ギョウ</t>
    </rPh>
    <rPh sb="8" eb="10">
      <t>キョウカイ</t>
    </rPh>
    <phoneticPr fontId="1"/>
  </si>
  <si>
    <t>講習会
「地滑り調査の基礎と応用」</t>
    <rPh sb="0" eb="3">
      <t>コウシュウカイ</t>
    </rPh>
    <rPh sb="5" eb="7">
      <t>ジスベ</t>
    </rPh>
    <rPh sb="8" eb="10">
      <t>チョウサ</t>
    </rPh>
    <rPh sb="11" eb="13">
      <t>キソ</t>
    </rPh>
    <rPh sb="14" eb="16">
      <t>オウヨウ</t>
    </rPh>
    <phoneticPr fontId="1"/>
  </si>
  <si>
    <t>IV講習会等の講師・指導1（1）GEO-Netの加盟団体、日本技術士会、大学、学協会、企業等の開催する研修会、シンポジウムの講師等（大学、学術団体等の研修等の講師）</t>
  </si>
  <si>
    <t>-</t>
  </si>
  <si>
    <t>講習会講師
講習会「地滑り調査の基礎と応用」
若手技術者向けの技術講習会で講師を務めた。</t>
    <rPh sb="0" eb="3">
      <t>コウシュウカイ</t>
    </rPh>
    <rPh sb="3" eb="5">
      <t>コウシ</t>
    </rPh>
    <rPh sb="6" eb="9">
      <t>コウシュウカイ</t>
    </rPh>
    <rPh sb="10" eb="12">
      <t>ジスベ</t>
    </rPh>
    <rPh sb="13" eb="15">
      <t>チョウサ</t>
    </rPh>
    <rPh sb="16" eb="18">
      <t>キソ</t>
    </rPh>
    <rPh sb="19" eb="21">
      <t>オウヨウ</t>
    </rPh>
    <rPh sb="23" eb="25">
      <t>ワカテ</t>
    </rPh>
    <rPh sb="25" eb="28">
      <t>ギジュツシャ</t>
    </rPh>
    <rPh sb="28" eb="29">
      <t>ム</t>
    </rPh>
    <rPh sb="31" eb="33">
      <t>ギジュツ</t>
    </rPh>
    <rPh sb="33" eb="36">
      <t>コウシュウカイ</t>
    </rPh>
    <rPh sb="37" eb="39">
      <t>コウシ</t>
    </rPh>
    <rPh sb="40" eb="41">
      <t>ツト</t>
    </rPh>
    <phoneticPr fontId="1"/>
  </si>
  <si>
    <t>国土交通省　○○整備局</t>
    <rPh sb="0" eb="2">
      <t>コクド</t>
    </rPh>
    <rPh sb="2" eb="5">
      <t>コウツウショウ</t>
    </rPh>
    <rPh sb="8" eb="10">
      <t>セイビ</t>
    </rPh>
    <rPh sb="10" eb="11">
      <t>キョク</t>
    </rPh>
    <phoneticPr fontId="1"/>
  </si>
  <si>
    <t>局長表彰　受賞</t>
    <rPh sb="0" eb="2">
      <t>キョクチョウ</t>
    </rPh>
    <rPh sb="2" eb="4">
      <t>ヒョウショウ</t>
    </rPh>
    <rPh sb="5" eb="7">
      <t>ジュショウ</t>
    </rPh>
    <phoneticPr fontId="1"/>
  </si>
  <si>
    <t>X一般共通課題9その他教養（科学技術史など）、一般社会との関わり等、及び上記1～5、8～10に含まれないもの</t>
  </si>
  <si>
    <t>V業務の技術的な評価1業務上で技術的成果をあげ、グループ及び個人（本人）が表彰を受けた業務（公的な組織からのもの）</t>
  </si>
  <si>
    <t>件</t>
  </si>
  <si>
    <t>局長表彰
担当技術者として従事した業務「H18国道１２２号神田川防災他地質調査業務」が局長表彰を受けた。</t>
    <rPh sb="0" eb="2">
      <t>キョクチョウ</t>
    </rPh>
    <rPh sb="2" eb="4">
      <t>ヒョウショウ</t>
    </rPh>
    <rPh sb="5" eb="10">
      <t>タントウギジュツシャ</t>
    </rPh>
    <rPh sb="13" eb="15">
      <t>ジュウジ</t>
    </rPh>
    <rPh sb="17" eb="19">
      <t>ギョウム</t>
    </rPh>
    <rPh sb="29" eb="31">
      <t>カンダ</t>
    </rPh>
    <rPh sb="43" eb="45">
      <t>キョクチョウ</t>
    </rPh>
    <rPh sb="45" eb="47">
      <t>ヒョウショウ</t>
    </rPh>
    <rPh sb="48" eb="49">
      <t>ウ</t>
    </rPh>
    <phoneticPr fontId="1"/>
  </si>
  <si>
    <t>宇宙地質調査(株)　技術本部</t>
    <rPh sb="0" eb="2">
      <t>ウチュウ</t>
    </rPh>
    <rPh sb="2" eb="4">
      <t>チシツ</t>
    </rPh>
    <rPh sb="4" eb="6">
      <t>チョウサ</t>
    </rPh>
    <rPh sb="6" eb="9">
      <t>カブ</t>
    </rPh>
    <phoneticPr fontId="1"/>
  </si>
  <si>
    <t>口頭発表
平成２１年度　社内技術発表会</t>
    <rPh sb="0" eb="4">
      <t>コウトウハッピョウ</t>
    </rPh>
    <phoneticPr fontId="2"/>
  </si>
  <si>
    <t>－</t>
  </si>
  <si>
    <t>勤務先
宇宙地質調査(株)技術本部</t>
    <rPh sb="0" eb="3">
      <t>キンムサキ</t>
    </rPh>
    <rPh sb="10" eb="13">
      <t>カブ</t>
    </rPh>
    <phoneticPr fontId="1"/>
  </si>
  <si>
    <t>口頭発表
平成21年度社内技術発表会
「現場密度測定とRI密度の相関関係に関する考察」について口頭発表を行った。</t>
    <rPh sb="0" eb="4">
      <t>コウトウハッピョウ</t>
    </rPh>
    <rPh sb="5" eb="7">
      <t>ヘイセイ</t>
    </rPh>
    <rPh sb="9" eb="11">
      <t>ネンド</t>
    </rPh>
    <rPh sb="11" eb="13">
      <t>シャナイ</t>
    </rPh>
    <rPh sb="13" eb="15">
      <t>ギジュツ</t>
    </rPh>
    <rPh sb="15" eb="17">
      <t>ハッピョウ</t>
    </rPh>
    <rPh sb="17" eb="18">
      <t>カイ</t>
    </rPh>
    <rPh sb="20" eb="22">
      <t>ゲンバ</t>
    </rPh>
    <rPh sb="22" eb="24">
      <t>ミツド</t>
    </rPh>
    <rPh sb="24" eb="26">
      <t>ソクテイ</t>
    </rPh>
    <rPh sb="29" eb="31">
      <t>ミツド</t>
    </rPh>
    <rPh sb="32" eb="34">
      <t>ソウカン</t>
    </rPh>
    <rPh sb="34" eb="36">
      <t>カンケイ</t>
    </rPh>
    <rPh sb="37" eb="38">
      <t>カン</t>
    </rPh>
    <rPh sb="40" eb="42">
      <t>コウサツ</t>
    </rPh>
    <rPh sb="47" eb="51">
      <t>コウトウハッピョウ</t>
    </rPh>
    <rPh sb="52" eb="53">
      <t>オコナ</t>
    </rPh>
    <phoneticPr fontId="1"/>
  </si>
  <si>
    <t>②企業内における研修の受講や表彰</t>
  </si>
  <si>
    <t>公益社団法人物理探査学会
第11回国際シンポジウム</t>
    <rPh sb="0" eb="2">
      <t>コウエキ</t>
    </rPh>
    <rPh sb="2" eb="4">
      <t>シャダン</t>
    </rPh>
    <rPh sb="4" eb="6">
      <t>ホウジン</t>
    </rPh>
    <rPh sb="6" eb="8">
      <t>ブツリ</t>
    </rPh>
    <rPh sb="8" eb="10">
      <t>タンサ</t>
    </rPh>
    <rPh sb="10" eb="12">
      <t>ガッカイ</t>
    </rPh>
    <rPh sb="13" eb="14">
      <t>ダイ</t>
    </rPh>
    <rPh sb="16" eb="17">
      <t>カイ</t>
    </rPh>
    <rPh sb="17" eb="19">
      <t>コクサイ</t>
    </rPh>
    <phoneticPr fontId="2"/>
  </si>
  <si>
    <t>講演論文執筆（査読付き）
第11回国際シンポジウム</t>
    <rPh sb="0" eb="4">
      <t>コウエンロンブン</t>
    </rPh>
    <rPh sb="4" eb="6">
      <t>シッピツ</t>
    </rPh>
    <rPh sb="7" eb="10">
      <t>サドクツ</t>
    </rPh>
    <phoneticPr fontId="2"/>
  </si>
  <si>
    <t>X一般共通課題8国際交流英語によるプレゼンテーション・コミュニケーション、海外（学会・専門誌）への論文・技術文書の発表・掲載、国際社会の理解、各国の文化及び歴史等</t>
  </si>
  <si>
    <t>II論文等の発表・査読2（2）GEO-Netの加盟団体、日本技術士会、学協会、民間団体等が発行する学術誌、技術誌等への論文、報告文の掲載(学術雑誌への査読付技術論文)</t>
  </si>
  <si>
    <t>公益社団法人物理探査学会</t>
    <phoneticPr fontId="2"/>
  </si>
  <si>
    <t>論文執筆（査読付き）
第11回国際シンポジウムの講演論文「Surface wave survey in Yamakoshi Village, damaged by the Chuetsu Earthquake」（査読付き）を執筆した。</t>
    <rPh sb="0" eb="2">
      <t>ロンブン</t>
    </rPh>
    <rPh sb="2" eb="4">
      <t>シッピツ</t>
    </rPh>
    <rPh sb="5" eb="8">
      <t>サドクツ</t>
    </rPh>
    <rPh sb="24" eb="28">
      <t>コウエンロンブン</t>
    </rPh>
    <rPh sb="106" eb="109">
      <t>サドクツ</t>
    </rPh>
    <rPh sb="112" eb="114">
      <t>シッピツ</t>
    </rPh>
    <phoneticPr fontId="2"/>
  </si>
  <si>
    <t>口頭発表
第11回国際シンポジウム</t>
    <rPh sb="0" eb="4">
      <t>コウトウハッピョウ</t>
    </rPh>
    <phoneticPr fontId="2"/>
  </si>
  <si>
    <t>口頭発表
第11回国際シンポジウムの講演論文「Surface wave survey in Yamakoshi Village, damaged by the Chuetsu Earthquake」について口頭発表を行った。</t>
    <rPh sb="0" eb="4">
      <t>コウトウハッピョウ</t>
    </rPh>
    <rPh sb="103" eb="107">
      <t>コウトウハッピョウ</t>
    </rPh>
    <rPh sb="108" eb="109">
      <t>オコナ</t>
    </rPh>
    <phoneticPr fontId="2"/>
  </si>
  <si>
    <t>(株)世界一地質調査</t>
    <rPh sb="0" eb="3">
      <t>カブ</t>
    </rPh>
    <rPh sb="3" eb="5">
      <t>セカイ</t>
    </rPh>
    <rPh sb="5" eb="6">
      <t>イチ</t>
    </rPh>
    <phoneticPr fontId="1"/>
  </si>
  <si>
    <t>社内表彰受賞
「優秀技術者表彰　社長賞」</t>
    <rPh sb="0" eb="6">
      <t>シャナイヒョウショウジュショウ</t>
    </rPh>
    <rPh sb="8" eb="10">
      <t>ユウシュウ</t>
    </rPh>
    <rPh sb="10" eb="13">
      <t>ギジュツシャ</t>
    </rPh>
    <rPh sb="13" eb="15">
      <t>ヒョウショウ</t>
    </rPh>
    <rPh sb="16" eb="18">
      <t>シャチョウ</t>
    </rPh>
    <rPh sb="18" eb="19">
      <t>ショウ</t>
    </rPh>
    <phoneticPr fontId="1"/>
  </si>
  <si>
    <t>社長表彰
社内で実施する優秀技術者表彰制度で、現場管理責任者として従事した業務「平成21年度渡川橋梁設計に係る地質調査業務」他が評価され、社長賞の表彰を受けた。</t>
    <rPh sb="0" eb="2">
      <t>シャチョウ</t>
    </rPh>
    <rPh sb="2" eb="4">
      <t>ヒョウショウ</t>
    </rPh>
    <rPh sb="5" eb="7">
      <t>シャナイ</t>
    </rPh>
    <rPh sb="8" eb="10">
      <t>ジッシ</t>
    </rPh>
    <rPh sb="12" eb="14">
      <t>ユウシュウ</t>
    </rPh>
    <rPh sb="14" eb="17">
      <t>ギジュツシャ</t>
    </rPh>
    <rPh sb="17" eb="19">
      <t>ヒョウショウ</t>
    </rPh>
    <rPh sb="19" eb="21">
      <t>セイド</t>
    </rPh>
    <rPh sb="23" eb="25">
      <t>ゲンバ</t>
    </rPh>
    <rPh sb="25" eb="27">
      <t>カンリ</t>
    </rPh>
    <rPh sb="27" eb="29">
      <t>セキニン</t>
    </rPh>
    <rPh sb="29" eb="30">
      <t>シャ</t>
    </rPh>
    <rPh sb="33" eb="35">
      <t>ジュウジ</t>
    </rPh>
    <rPh sb="37" eb="39">
      <t>ギョウム</t>
    </rPh>
    <rPh sb="40" eb="42">
      <t>ヘイセイ</t>
    </rPh>
    <rPh sb="44" eb="46">
      <t>ネンド</t>
    </rPh>
    <rPh sb="46" eb="48">
      <t>ワタリガワ</t>
    </rPh>
    <rPh sb="48" eb="52">
      <t>キョウリョウセッケイ</t>
    </rPh>
    <rPh sb="53" eb="54">
      <t>カカ</t>
    </rPh>
    <rPh sb="55" eb="61">
      <t>チシツチョウサギョウム</t>
    </rPh>
    <rPh sb="62" eb="63">
      <t>ホカ</t>
    </rPh>
    <rPh sb="64" eb="66">
      <t>ヒョウカ</t>
    </rPh>
    <rPh sb="69" eb="71">
      <t>シャチョウ</t>
    </rPh>
    <rPh sb="71" eb="72">
      <t>ショウ</t>
    </rPh>
    <rPh sb="73" eb="75">
      <t>ヒョウショウ</t>
    </rPh>
    <rPh sb="76" eb="77">
      <t>ウ</t>
    </rPh>
    <phoneticPr fontId="1"/>
  </si>
  <si>
    <t>自己学習</t>
    <phoneticPr fontId="1"/>
  </si>
  <si>
    <t>購読
学会誌「地球工学会誌」vol.29,No.1-4の掲載論文</t>
    <rPh sb="0" eb="2">
      <t>コウドク</t>
    </rPh>
    <rPh sb="3" eb="6">
      <t>ガッカイシ</t>
    </rPh>
    <rPh sb="7" eb="9">
      <t>チキュウ</t>
    </rPh>
    <rPh sb="9" eb="11">
      <t>コウガク</t>
    </rPh>
    <rPh sb="11" eb="13">
      <t>カイシ</t>
    </rPh>
    <rPh sb="28" eb="32">
      <t>ケイサイロンブン</t>
    </rPh>
    <phoneticPr fontId="1"/>
  </si>
  <si>
    <t>VIその他8その他地質技術者のCPDに値すると判断されるもの</t>
  </si>
  <si>
    <t>時間</t>
    <rPh sb="0" eb="2">
      <t>ジカン</t>
    </rPh>
    <phoneticPr fontId="1"/>
  </si>
  <si>
    <t>本人</t>
    <rPh sb="0" eb="2">
      <t>ホンニン</t>
    </rPh>
    <phoneticPr fontId="1"/>
  </si>
  <si>
    <t>論文購読
学会誌「地球工学会誌」vol.29,No.1-4の掲載論文を購読した。(2012年1号～2012年4月号）　1号につき２時間、年4回発行×1年分＝8時間
論文：「土木構造物の維持管理における地質工学の役割」、「地圧の作用によるシールドトンネルの変状対策」、「地滑りモニタリングにおける三次元写真計測法の適用」、「AIによる長期的土砂生産量の推定」、等</t>
    <rPh sb="0" eb="4">
      <t>ロンブンコウドク</t>
    </rPh>
    <rPh sb="48" eb="50">
      <t>チキュウ</t>
    </rPh>
    <rPh sb="50" eb="51">
      <t>コウ</t>
    </rPh>
    <rPh sb="51" eb="53">
      <t>ガッカイ</t>
    </rPh>
    <rPh sb="53" eb="54">
      <t>ネン</t>
    </rPh>
    <rPh sb="56" eb="58">
      <t>チキュウ</t>
    </rPh>
    <rPh sb="58" eb="59">
      <t>コウ</t>
    </rPh>
    <rPh sb="60" eb="61">
      <t>ゴウ</t>
    </rPh>
    <rPh sb="62" eb="64">
      <t>コウドク</t>
    </rPh>
    <rPh sb="71" eb="72">
      <t>ネン</t>
    </rPh>
    <rPh sb="73" eb="75">
      <t>ガツゴウ</t>
    </rPh>
    <rPh sb="79" eb="80">
      <t>ネン</t>
    </rPh>
    <rPh sb="82" eb="84">
      <t>ロンブン</t>
    </rPh>
    <rPh sb="102" eb="103">
      <t>コウ</t>
    </rPh>
    <rPh sb="134" eb="136">
      <t>ジスベ</t>
    </rPh>
    <rPh sb="179" eb="180">
      <t>ナドコウドクカイジカンネンカイハッコウネンブンジカン</t>
    </rPh>
    <phoneticPr fontId="1"/>
  </si>
  <si>
    <t>③自己学習</t>
  </si>
  <si>
    <t>全国地質調査業協会連合会</t>
    <rPh sb="0" eb="9">
      <t>ゼンコクチシツチョウサギョウキョウカイ</t>
    </rPh>
    <rPh sb="9" eb="12">
      <t>レンゴウカイ</t>
    </rPh>
    <phoneticPr fontId="1"/>
  </si>
  <si>
    <t>資格取得　「地質調査技士」</t>
    <rPh sb="0" eb="4">
      <t>シカクシュトク</t>
    </rPh>
    <rPh sb="6" eb="12">
      <t>チシツチョウサギシ</t>
    </rPh>
    <phoneticPr fontId="1"/>
  </si>
  <si>
    <t>VIその他1政府機関等の認定あるいは承認する公的な技術資格の取得</t>
  </si>
  <si>
    <t>全国地質調査業協会連合会</t>
    <rPh sb="0" eb="2">
      <t>ゼンコク</t>
    </rPh>
    <rPh sb="2" eb="4">
      <t>チシツ</t>
    </rPh>
    <rPh sb="4" eb="6">
      <t>チョウサ</t>
    </rPh>
    <rPh sb="6" eb="7">
      <t>ギョウ</t>
    </rPh>
    <rPh sb="7" eb="9">
      <t>キョウカイ</t>
    </rPh>
    <rPh sb="9" eb="12">
      <t>レンゴウカイ</t>
    </rPh>
    <phoneticPr fontId="1"/>
  </si>
  <si>
    <t>資格取得
地質調査技士　現場技術管理部門　(登録番号　第666****号）</t>
    <rPh sb="0" eb="4">
      <t>シカクシュトク</t>
    </rPh>
    <rPh sb="5" eb="11">
      <t>チシツチョウサギシ</t>
    </rPh>
    <rPh sb="12" eb="20">
      <t>ゲンバギジュツカンリブモン</t>
    </rPh>
    <rPh sb="22" eb="24">
      <t>トウロク</t>
    </rPh>
    <rPh sb="24" eb="26">
      <t>バンゴウ</t>
    </rPh>
    <rPh sb="27" eb="28">
      <t>ダイ</t>
    </rPh>
    <rPh sb="35" eb="36">
      <t>ゴウ</t>
    </rPh>
    <phoneticPr fontId="1"/>
  </si>
  <si>
    <t>日本技術士会</t>
    <rPh sb="0" eb="2">
      <t>ニホン</t>
    </rPh>
    <rPh sb="2" eb="5">
      <t>ギジュツシ</t>
    </rPh>
    <rPh sb="5" eb="6">
      <t>カイ</t>
    </rPh>
    <phoneticPr fontId="1"/>
  </si>
  <si>
    <t>資格取得　「技術士」</t>
    <rPh sb="0" eb="4">
      <t>シカクシュトク</t>
    </rPh>
    <rPh sb="6" eb="9">
      <t>ギジュツシ</t>
    </rPh>
    <phoneticPr fontId="1"/>
  </si>
  <si>
    <r>
      <t>資格取得
技術士資格（総合技術監理部門　応用理学-</t>
    </r>
    <r>
      <rPr>
        <sz val="10"/>
        <color indexed="8"/>
        <rFont val="ＭＳ Ｐゴシック"/>
        <family val="3"/>
        <charset val="128"/>
      </rPr>
      <t>地質科目）を取得した。(登録番号　第666****号）</t>
    </r>
    <rPh sb="9" eb="12">
      <t>ギジュツシ</t>
    </rPh>
    <rPh sb="12" eb="14">
      <t>シカク</t>
    </rPh>
    <rPh sb="35" eb="37">
      <t>シュトク</t>
    </rPh>
    <rPh sb="41" eb="43">
      <t>トウロク</t>
    </rPh>
    <rPh sb="43" eb="45">
      <t>バンゴウ</t>
    </rPh>
    <rPh sb="46" eb="47">
      <t>ダイゴウ</t>
    </rPh>
    <phoneticPr fontId="1"/>
  </si>
  <si>
    <t>発注者：
埼玉県本庄京王事務所</t>
    <rPh sb="0" eb="2">
      <t>ハッチュウ</t>
    </rPh>
    <rPh sb="2" eb="3">
      <t>シャ</t>
    </rPh>
    <rPh sb="8" eb="10">
      <t>ホンジョウ</t>
    </rPh>
    <rPh sb="10" eb="12">
      <t>ケイオウ</t>
    </rPh>
    <phoneticPr fontId="2"/>
  </si>
  <si>
    <t>現場管理人で従事
「地方特定道路（改築）整備工事（△橋取付道路工）地質調査業務委託」</t>
    <rPh sb="0" eb="2">
      <t>ゲンバ</t>
    </rPh>
    <rPh sb="2" eb="5">
      <t>カンリニン</t>
    </rPh>
    <rPh sb="6" eb="8">
      <t>ジュウジ</t>
    </rPh>
    <phoneticPr fontId="1"/>
  </si>
  <si>
    <t>V業務の技術的な評価5現場管理経験(主任技術者、現場管理人、掘削機長、物理探査班長等)</t>
  </si>
  <si>
    <t>業務</t>
    <rPh sb="0" eb="2">
      <t>ギョウム</t>
    </rPh>
    <phoneticPr fontId="2"/>
  </si>
  <si>
    <t>勤務先　
(株)世界一地質調査</t>
    <rPh sb="0" eb="3">
      <t>キンムサキ</t>
    </rPh>
    <rPh sb="5" eb="8">
      <t>カブ</t>
    </rPh>
    <rPh sb="8" eb="11">
      <t>セカイイチ</t>
    </rPh>
    <rPh sb="11" eb="13">
      <t>チシツ</t>
    </rPh>
    <rPh sb="13" eb="15">
      <t>チョウサ</t>
    </rPh>
    <phoneticPr fontId="1"/>
  </si>
  <si>
    <r>
      <t>現場経験
県発注の地質調査業務「地方特定道路（改築）整備工事（△橋取付道路工）地質調査業務委託」に</t>
    </r>
    <r>
      <rPr>
        <b/>
        <sz val="10"/>
        <color rgb="FFFF0000"/>
        <rFont val="ＭＳ Ｐゴシック"/>
        <family val="3"/>
        <charset val="128"/>
      </rPr>
      <t>現場管理人</t>
    </r>
    <r>
      <rPr>
        <sz val="10"/>
        <color theme="1"/>
        <rFont val="ＭＳ Ｐゴシック"/>
        <family val="3"/>
        <charset val="128"/>
      </rPr>
      <t>として従事した。</t>
    </r>
    <rPh sb="0" eb="4">
      <t>ゲンバケイケン</t>
    </rPh>
    <rPh sb="5" eb="6">
      <t>ケン</t>
    </rPh>
    <rPh sb="6" eb="8">
      <t>ハッチュウ</t>
    </rPh>
    <rPh sb="9" eb="11">
      <t>チシツ</t>
    </rPh>
    <rPh sb="11" eb="13">
      <t>チョウサ</t>
    </rPh>
    <rPh sb="13" eb="15">
      <t>ギョウム</t>
    </rPh>
    <rPh sb="49" eb="51">
      <t>ゲンバ</t>
    </rPh>
    <rPh sb="51" eb="53">
      <t>カンリ</t>
    </rPh>
    <rPh sb="53" eb="54">
      <t>ニン</t>
    </rPh>
    <rPh sb="57" eb="59">
      <t>ジュウジ</t>
    </rPh>
    <phoneticPr fontId="1"/>
  </si>
  <si>
    <t>発注者：埼玉県本庄京王事務所
元請：(株)世界一地質調査</t>
    <rPh sb="0" eb="3">
      <t>ハッチュウシャ</t>
    </rPh>
    <rPh sb="15" eb="17">
      <t>モトウケ</t>
    </rPh>
    <phoneticPr fontId="1"/>
  </si>
  <si>
    <t>現場担当者で従事
「地方特定道路（改築）整備工事（△橋取付道路工）地質調査業務委託」</t>
    <rPh sb="0" eb="5">
      <t>ゲンバタントウシャ</t>
    </rPh>
    <rPh sb="6" eb="8">
      <t>ジュウジ</t>
    </rPh>
    <phoneticPr fontId="1"/>
  </si>
  <si>
    <t>V業務の技術的な評価6現場経験(一般調査員)</t>
  </si>
  <si>
    <t>勤務先
（有）一つだけの花地質調査・設計事務所</t>
    <rPh sb="0" eb="3">
      <t>キンムサキ</t>
    </rPh>
    <rPh sb="5" eb="6">
      <t>ユウ</t>
    </rPh>
    <rPh sb="7" eb="8">
      <t>ヒト</t>
    </rPh>
    <rPh sb="12" eb="13">
      <t>ハナ</t>
    </rPh>
    <rPh sb="13" eb="17">
      <t>チシツチョウサ</t>
    </rPh>
    <rPh sb="18" eb="23">
      <t>セッケイジムショ</t>
    </rPh>
    <phoneticPr fontId="1"/>
  </si>
  <si>
    <r>
      <t>現場経験
県発注の地質調査業務「地方特定道路（改築）整備工事（△橋取付道路工）地質調査業務委託」を
元請企業(株)世界一地質調査より委託された地質調査業務の</t>
    </r>
    <r>
      <rPr>
        <b/>
        <sz val="10"/>
        <color rgb="FFFF0000"/>
        <rFont val="ＭＳ Ｐゴシック"/>
        <family val="3"/>
        <charset val="128"/>
      </rPr>
      <t>現場担当者</t>
    </r>
    <r>
      <rPr>
        <sz val="10"/>
        <color theme="1"/>
        <rFont val="ＭＳ Ｐゴシック"/>
        <family val="3"/>
        <charset val="128"/>
      </rPr>
      <t>として従事した。</t>
    </r>
    <rPh sb="0" eb="4">
      <t>ゲンバケイケン</t>
    </rPh>
    <rPh sb="50" eb="52">
      <t>モトウケ</t>
    </rPh>
    <rPh sb="52" eb="54">
      <t>キギョウ</t>
    </rPh>
    <rPh sb="66" eb="68">
      <t>イタク</t>
    </rPh>
    <rPh sb="71" eb="73">
      <t>チシツ</t>
    </rPh>
    <rPh sb="73" eb="75">
      <t>チョウサ</t>
    </rPh>
    <rPh sb="75" eb="77">
      <t>ギョウム</t>
    </rPh>
    <rPh sb="78" eb="80">
      <t>ゲンバ</t>
    </rPh>
    <rPh sb="80" eb="83">
      <t>タントウシャ</t>
    </rPh>
    <rPh sb="86" eb="88">
      <t>ジュウジ</t>
    </rPh>
    <phoneticPr fontId="1"/>
  </si>
  <si>
    <t>国土交通省　○○整備局
◇◇河川国道事務所</t>
    <rPh sb="0" eb="2">
      <t>コクド</t>
    </rPh>
    <rPh sb="2" eb="5">
      <t>コウツウショウ</t>
    </rPh>
    <rPh sb="8" eb="10">
      <t>セイビ</t>
    </rPh>
    <rPh sb="10" eb="11">
      <t>キョク</t>
    </rPh>
    <rPh sb="14" eb="21">
      <t>カセンコクドウジムショ</t>
    </rPh>
    <phoneticPr fontId="1"/>
  </si>
  <si>
    <t>電子納品の実務経験
「国道３２号新庄銀山道路トンネル地質調査業務」</t>
    <rPh sb="0" eb="2">
      <t>デンシ</t>
    </rPh>
    <rPh sb="2" eb="4">
      <t>ノウヒン</t>
    </rPh>
    <rPh sb="5" eb="9">
      <t>ジツムケイケン</t>
    </rPh>
    <rPh sb="18" eb="19">
      <t>ギン</t>
    </rPh>
    <rPh sb="26" eb="30">
      <t>チシツチョウサ</t>
    </rPh>
    <rPh sb="30" eb="32">
      <t>ギョウム</t>
    </rPh>
    <phoneticPr fontId="2"/>
  </si>
  <si>
    <t>V業務の技術的な評価7電子納品の実務経験</t>
  </si>
  <si>
    <t>勤務先
斜陽コンサルタント(株)</t>
    <rPh sb="0" eb="3">
      <t>キンムサキ</t>
    </rPh>
    <rPh sb="4" eb="6">
      <t>シャヨウ</t>
    </rPh>
    <rPh sb="13" eb="16">
      <t>カブ</t>
    </rPh>
    <phoneticPr fontId="2"/>
  </si>
  <si>
    <t>電子納品の実務経験
国土交通省　○○整備局◇◇河川国道事務所発注の「国道３２号新庄銀山道路トンネル地質調査業務」の電子納品の実務を担当した</t>
    <rPh sb="65" eb="67">
      <t>タントウハッチュウ</t>
    </rPh>
    <phoneticPr fontId="2"/>
  </si>
  <si>
    <t>地質地盤情報のデータベース化に関する実務経験
「国道３３号新庄銀山道路山谷地区盛土地質調査ならびに地盤モデル作成業務」</t>
    <rPh sb="0" eb="6">
      <t>チシツジバンジョウホウ</t>
    </rPh>
    <rPh sb="13" eb="14">
      <t>カ</t>
    </rPh>
    <rPh sb="15" eb="16">
      <t>カン</t>
    </rPh>
    <rPh sb="18" eb="22">
      <t>ジツムケイケン</t>
    </rPh>
    <rPh sb="31" eb="32">
      <t>ギン</t>
    </rPh>
    <rPh sb="35" eb="39">
      <t>サンヤチク</t>
    </rPh>
    <rPh sb="39" eb="41">
      <t>モリド</t>
    </rPh>
    <rPh sb="41" eb="45">
      <t>チシツチョウサ</t>
    </rPh>
    <rPh sb="49" eb="51">
      <t>ジバン</t>
    </rPh>
    <rPh sb="54" eb="56">
      <t>サクセイ</t>
    </rPh>
    <rPh sb="56" eb="58">
      <t>ギョウム</t>
    </rPh>
    <phoneticPr fontId="2"/>
  </si>
  <si>
    <t>勤務先
(株)花形地質調査事務所</t>
    <rPh sb="0" eb="3">
      <t>キンムサキ</t>
    </rPh>
    <rPh sb="4" eb="7">
      <t>カブ</t>
    </rPh>
    <rPh sb="7" eb="9">
      <t>ハナガタ</t>
    </rPh>
    <rPh sb="9" eb="16">
      <t>チシツチョウサジムショ</t>
    </rPh>
    <phoneticPr fontId="2"/>
  </si>
  <si>
    <t>BIM/CIM対応として3次元地盤モデル作成・データベース化に関する実務経験
国土交通省　○○整備局◇◇河川国道事務所発注の「国道３３号新庄銀山道路トンネル地質調査業務」の電子納品の実務を担当した</t>
    <phoneticPr fontId="2"/>
  </si>
  <si>
    <t>一般社団法人全国地質調査業協会連合会</t>
    <rPh sb="0" eb="2">
      <t>イッパン</t>
    </rPh>
    <phoneticPr fontId="1"/>
  </si>
  <si>
    <t xml:space="preserve">委員
「情報化委員会」
</t>
    <rPh sb="0" eb="2">
      <t>イイン</t>
    </rPh>
    <phoneticPr fontId="2"/>
  </si>
  <si>
    <t>VIその他2国・地方公共団体、GEO-Netの加盟団体、日本技術士会、学協会等の審議会・委員会の委員（年間を通した活動であるもの）</t>
  </si>
  <si>
    <t>委員会
一般社団法人全国地質調査業協会連合会の「情報化委員」委員として、委員会活動に参加し、①電子化された地質情報の活用、②電子成果品作成に関する技術基準解説図書について検討を行った。</t>
    <rPh sb="0" eb="3">
      <t>イインカイ</t>
    </rPh>
    <rPh sb="24" eb="29">
      <t>ジョウホウカイイン</t>
    </rPh>
    <rPh sb="30" eb="32">
      <t>イイン</t>
    </rPh>
    <rPh sb="36" eb="39">
      <t>イインカイ</t>
    </rPh>
    <rPh sb="39" eb="41">
      <t>カツドウ</t>
    </rPh>
    <rPh sb="42" eb="44">
      <t>サンカ</t>
    </rPh>
    <rPh sb="47" eb="50">
      <t>デンシカ</t>
    </rPh>
    <rPh sb="53" eb="55">
      <t>チシツ</t>
    </rPh>
    <rPh sb="55" eb="57">
      <t>ジョウホウ</t>
    </rPh>
    <rPh sb="58" eb="60">
      <t>カツヨウ</t>
    </rPh>
    <rPh sb="62" eb="64">
      <t>デンシ</t>
    </rPh>
    <rPh sb="64" eb="66">
      <t>セイカ</t>
    </rPh>
    <rPh sb="66" eb="67">
      <t>ヒン</t>
    </rPh>
    <rPh sb="67" eb="69">
      <t>サクセイ</t>
    </rPh>
    <rPh sb="70" eb="71">
      <t>カン</t>
    </rPh>
    <rPh sb="73" eb="75">
      <t>ギジュツ</t>
    </rPh>
    <rPh sb="75" eb="77">
      <t>キジュン</t>
    </rPh>
    <rPh sb="77" eb="79">
      <t>カイセツ</t>
    </rPh>
    <rPh sb="79" eb="81">
      <t>トショ</t>
    </rPh>
    <rPh sb="85" eb="87">
      <t>ケントウ</t>
    </rPh>
    <rPh sb="88" eb="89">
      <t>オコナ</t>
    </rPh>
    <phoneticPr fontId="1"/>
  </si>
  <si>
    <t>展示会：日本一コンサルタント(株)
「建設技術フェアin○○」での展示・説明</t>
    <rPh sb="0" eb="2">
      <t>テンジ</t>
    </rPh>
    <rPh sb="2" eb="3">
      <t>カイ</t>
    </rPh>
    <rPh sb="4" eb="7">
      <t>ニホンイチ</t>
    </rPh>
    <rPh sb="14" eb="17">
      <t>カブ</t>
    </rPh>
    <rPh sb="19" eb="21">
      <t>ケンセツ</t>
    </rPh>
    <rPh sb="33" eb="35">
      <t>テンジ</t>
    </rPh>
    <rPh sb="36" eb="38">
      <t>セツメイ</t>
    </rPh>
    <phoneticPr fontId="2"/>
  </si>
  <si>
    <t>勤務先
日本一コンサルタント(株)</t>
    <rPh sb="0" eb="3">
      <t>キンムサキ</t>
    </rPh>
    <phoneticPr fontId="2"/>
  </si>
  <si>
    <t>展示会説明
国土交通省　○○整備局主催の、「建設技術フェアin○○」にて「日本一コンサルタント(株)」の展示を行い、そこで説明を行った。</t>
    <rPh sb="0" eb="3">
      <t>テンジカイ</t>
    </rPh>
    <rPh sb="3" eb="5">
      <t>セツメイ</t>
    </rPh>
    <rPh sb="17" eb="19">
      <t>シュサイ</t>
    </rPh>
    <rPh sb="52" eb="54">
      <t>テンジ</t>
    </rPh>
    <rPh sb="55" eb="56">
      <t>オコナ</t>
    </rPh>
    <rPh sb="61" eb="63">
      <t>セツメイ</t>
    </rPh>
    <rPh sb="64" eb="65">
      <t>オコナ</t>
    </rPh>
    <phoneticPr fontId="2"/>
  </si>
  <si>
    <t>一般社団法人応用地質学会</t>
    <rPh sb="6" eb="8">
      <t>オウヨウ</t>
    </rPh>
    <rPh sb="8" eb="12">
      <t>チシツガッカイ</t>
    </rPh>
    <phoneticPr fontId="1"/>
  </si>
  <si>
    <t>ポスター発表
平成21年度 日本応用地質学会 研究発表会　</t>
    <rPh sb="13" eb="15">
      <t>ヘイセイ</t>
    </rPh>
    <phoneticPr fontId="2"/>
  </si>
  <si>
    <t>応用地質学会</t>
    <rPh sb="0" eb="4">
      <t>オウヨウチシツ</t>
    </rPh>
    <rPh sb="4" eb="6">
      <t>ガッカイ</t>
    </rPh>
    <phoneticPr fontId="2"/>
  </si>
  <si>
    <t>ポスター発表
平成21年度 日本応用地質学会 研究発表会で「干渉SARを用いた矢野口地滑りの活所状況」に関するポスター発表を行った。（ポスターセッション；コアタイム7時間）</t>
    <rPh sb="30" eb="32">
      <t>カンショウ</t>
    </rPh>
    <rPh sb="36" eb="37">
      <t>モチ</t>
    </rPh>
    <rPh sb="39" eb="42">
      <t>ヤノクチ</t>
    </rPh>
    <rPh sb="42" eb="44">
      <t>ジスベ</t>
    </rPh>
    <rPh sb="46" eb="50">
      <t>カツジョジョウキョウ</t>
    </rPh>
    <rPh sb="52" eb="53">
      <t>カン</t>
    </rPh>
    <rPh sb="59" eb="61">
      <t>ハッピョウ</t>
    </rPh>
    <rPh sb="62" eb="63">
      <t>オコナ</t>
    </rPh>
    <rPh sb="83" eb="85">
      <t>ジカン</t>
    </rPh>
    <phoneticPr fontId="2"/>
  </si>
  <si>
    <t>地質太郎</t>
    <rPh sb="0" eb="4">
      <t>チシツタロウ</t>
    </rPh>
    <phoneticPr fontId="2"/>
  </si>
  <si>
    <t>現場調査部門、土壌・地下水汚染部門</t>
    <rPh sb="0" eb="4">
      <t>ゲンバチョウサ</t>
    </rPh>
    <rPh sb="4" eb="6">
      <t>ブモン</t>
    </rPh>
    <rPh sb="7" eb="9">
      <t>ドジョウ</t>
    </rPh>
    <rPh sb="10" eb="13">
      <t>チカスイ</t>
    </rPh>
    <rPh sb="13" eb="17">
      <t>オセンブモン</t>
    </rPh>
    <phoneticPr fontId="2"/>
  </si>
  <si>
    <t>口頭発表
「技術フォーラム2019」</t>
    <rPh sb="0" eb="4">
      <t>コウトウハッピョウ</t>
    </rPh>
    <rPh sb="6" eb="8">
      <t>ギジュツ</t>
    </rPh>
    <phoneticPr fontId="1"/>
  </si>
  <si>
    <t>CPD記録簿 第1年度（2018年12月1日～2019年11月30日）</t>
    <rPh sb="3" eb="6">
      <t>キロクボ</t>
    </rPh>
    <rPh sb="7" eb="8">
      <t>ダイ</t>
    </rPh>
    <rPh sb="9" eb="11">
      <t>ネンド</t>
    </rPh>
    <phoneticPr fontId="3"/>
  </si>
  <si>
    <t>CPD記録簿 第2年度（2019年12月1日～2020年11月30日）</t>
    <rPh sb="3" eb="6">
      <t>キロクボ</t>
    </rPh>
    <rPh sb="7" eb="8">
      <t>ダイ</t>
    </rPh>
    <rPh sb="9" eb="11">
      <t>ネンド</t>
    </rPh>
    <phoneticPr fontId="3"/>
  </si>
  <si>
    <t>CPD記録簿 第3年度（2020年12月1日～2021年11月30日）</t>
    <rPh sb="3" eb="6">
      <t>キロクボ</t>
    </rPh>
    <rPh sb="7" eb="8">
      <t>ダイ</t>
    </rPh>
    <rPh sb="9" eb="11">
      <t>ネンド</t>
    </rPh>
    <phoneticPr fontId="3"/>
  </si>
  <si>
    <t>CPD記録簿 第4年度（2021年12月1日～2022年11月30日）</t>
    <rPh sb="3" eb="6">
      <t>キロクボ</t>
    </rPh>
    <rPh sb="7" eb="8">
      <t>ダイ</t>
    </rPh>
    <rPh sb="9" eb="11">
      <t>ネンド</t>
    </rPh>
    <phoneticPr fontId="3"/>
  </si>
  <si>
    <t>CPD記録簿 第5年度（2022年12月1日～2023年11月30日）</t>
    <rPh sb="3" eb="6">
      <t>キロクボ</t>
    </rPh>
    <rPh sb="7" eb="8">
      <t>ダイ</t>
    </rPh>
    <rPh sb="9" eb="11">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</si>
</sst>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
    <numFmt numFmtId="178" formatCode="0.0"/>
    <numFmt numFmtId="179" formatCode="0.00_ "/>
    <numFmt numFmtId="180" formatCode="0.0_ "/>
  </numFmts>
  <fonts count="41" x14ac:knownFonts="1">
    <font>
      <sz val="11"/>
      <color theme="1"/>
      <name val="游ゴシック"/>
      <family val="3"/>
      <charset val="128"/>
      <scheme val="minor"/>
    </font>
    <font>
      <b/>
      <sz val="16"/>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b/>
      <sz val="12"/>
      <color indexed="8"/>
      <name val="ＭＳ Ｐゴシック"/>
      <family val="3"/>
      <charset val="128"/>
    </font>
    <font>
      <sz val="10"/>
      <color theme="1"/>
      <name val="游ゴシック Light"/>
      <family val="3"/>
      <charset val="128"/>
      <scheme val="major"/>
    </font>
    <font>
      <b/>
      <sz val="10"/>
      <color indexed="10"/>
      <name val="ＭＳ Ｐゴシック"/>
      <family val="3"/>
      <charset val="128"/>
    </font>
    <font>
      <sz val="11"/>
      <color theme="1"/>
      <name val="游ゴシック Light"/>
      <family val="3"/>
      <charset val="128"/>
      <scheme val="major"/>
    </font>
    <font>
      <sz val="9"/>
      <color theme="1"/>
      <name val="游ゴシック"/>
      <family val="3"/>
      <charset val="128"/>
      <scheme val="minor"/>
    </font>
    <font>
      <b/>
      <sz val="10"/>
      <color theme="1"/>
      <name val="游ゴシック Light"/>
      <family val="3"/>
      <charset val="128"/>
      <scheme val="major"/>
    </font>
    <font>
      <b/>
      <sz val="12"/>
      <color theme="1"/>
      <name val="HGPｺﾞｼｯｸE"/>
      <family val="3"/>
      <charset val="128"/>
    </font>
    <font>
      <sz val="6"/>
      <name val="游ゴシック"/>
      <family val="2"/>
      <charset val="128"/>
      <scheme val="minor"/>
    </font>
    <font>
      <b/>
      <sz val="14"/>
      <color rgb="FFFF0000"/>
      <name val="ＭＳ ゴシック"/>
      <family val="3"/>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rgb="FFFF0000"/>
      <name val="ＭＳ ゴシック"/>
      <family val="3"/>
      <charset val="128"/>
    </font>
    <font>
      <sz val="11"/>
      <name val="游ゴシック Light"/>
      <family val="3"/>
      <charset val="128"/>
      <scheme val="major"/>
    </font>
    <font>
      <sz val="9"/>
      <color rgb="FFFF0000"/>
      <name val="ＭＳ ゴシック"/>
      <family val="3"/>
      <charset val="128"/>
    </font>
    <font>
      <sz val="14"/>
      <color theme="1"/>
      <name val="游ゴシック"/>
      <family val="3"/>
      <charset val="128"/>
      <scheme val="minor"/>
    </font>
    <font>
      <sz val="12"/>
      <color theme="1"/>
      <name val="HGPｺﾞｼｯｸE"/>
      <family val="3"/>
      <charset val="128"/>
    </font>
    <font>
      <sz val="14"/>
      <color theme="1"/>
      <name val="HGPｺﾞｼｯｸE"/>
      <family val="3"/>
      <charset val="128"/>
    </font>
    <font>
      <sz val="14"/>
      <color rgb="FFFF0000"/>
      <name val="HGPｺﾞｼｯｸE"/>
      <family val="3"/>
      <charset val="128"/>
    </font>
    <font>
      <sz val="16"/>
      <color rgb="FFFF0000"/>
      <name val="HGPｺﾞｼｯｸE"/>
      <family val="3"/>
      <charset val="128"/>
    </font>
    <font>
      <sz val="16"/>
      <color theme="1"/>
      <name val="游ゴシック"/>
      <family val="3"/>
      <charset val="128"/>
      <scheme val="minor"/>
    </font>
    <font>
      <u/>
      <sz val="10"/>
      <color theme="1"/>
      <name val="ＭＳ ゴシック"/>
      <family val="3"/>
      <charset val="128"/>
    </font>
    <font>
      <sz val="16"/>
      <color theme="1"/>
      <name val="HGPｺﾞｼｯｸE"/>
      <family val="3"/>
      <charset val="128"/>
    </font>
    <font>
      <b/>
      <sz val="12"/>
      <color rgb="FFFF0000"/>
      <name val="游ゴシック"/>
      <family val="3"/>
      <charset val="128"/>
      <scheme val="minor"/>
    </font>
    <font>
      <b/>
      <sz val="11"/>
      <name val="ＭＳ ゴシック"/>
      <family val="3"/>
      <charset val="128"/>
    </font>
    <font>
      <sz val="10"/>
      <color theme="1"/>
      <name val="ＭＳ Ｐゴシック"/>
      <family val="3"/>
      <charset val="128"/>
    </font>
    <font>
      <sz val="10"/>
      <name val="ＭＳ Ｐゴシック"/>
      <family val="3"/>
      <charset val="128"/>
    </font>
    <font>
      <sz val="10"/>
      <color indexed="8"/>
      <name val="ＭＳ Ｐゴシック"/>
      <family val="3"/>
      <charset val="128"/>
    </font>
    <font>
      <sz val="12"/>
      <color rgb="FFFF0000"/>
      <name val="游ゴシック"/>
      <family val="3"/>
      <charset val="128"/>
      <scheme val="minor"/>
    </font>
    <font>
      <b/>
      <sz val="10"/>
      <color rgb="FFFF0000"/>
      <name val="游ゴシック"/>
      <family val="3"/>
      <charset val="128"/>
      <scheme val="minor"/>
    </font>
    <font>
      <b/>
      <sz val="14"/>
      <color theme="1"/>
      <name val="ＭＳ ゴシック"/>
      <family val="3"/>
      <charset val="128"/>
    </font>
    <font>
      <b/>
      <sz val="10"/>
      <color rgb="FFFF0000"/>
      <name val="ＭＳ Ｐゴシック"/>
      <family val="3"/>
      <charset val="128"/>
    </font>
    <font>
      <b/>
      <sz val="16"/>
      <color rgb="FFFF000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bottom/>
      <diagonal/>
    </border>
    <border>
      <left/>
      <right style="thin">
        <color auto="1"/>
      </right>
      <top/>
      <bottom style="double">
        <color auto="1"/>
      </bottom>
      <diagonal/>
    </border>
    <border>
      <left style="thin">
        <color auto="1"/>
      </left>
      <right style="thin">
        <color auto="1"/>
      </right>
      <top/>
      <bottom style="double">
        <color indexed="64"/>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ck">
        <color indexed="64"/>
      </right>
      <top/>
      <bottom/>
      <diagonal/>
    </border>
    <border>
      <left/>
      <right/>
      <top/>
      <bottom style="double">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double">
        <color indexed="64"/>
      </bottom>
      <diagonal/>
    </border>
    <border>
      <left style="thin">
        <color indexed="64"/>
      </left>
      <right style="thick">
        <color indexed="64"/>
      </right>
      <top/>
      <bottom style="hair">
        <color auto="1"/>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diagonal/>
    </border>
    <border>
      <left/>
      <right style="thin">
        <color auto="1"/>
      </right>
      <top style="thick">
        <color indexed="64"/>
      </top>
      <bottom/>
      <diagonal/>
    </border>
    <border>
      <left style="thick">
        <color indexed="64"/>
      </left>
      <right/>
      <top/>
      <bottom/>
      <diagonal/>
    </border>
    <border>
      <left style="thick">
        <color indexed="64"/>
      </left>
      <right/>
      <top/>
      <bottom style="double">
        <color auto="1"/>
      </bottom>
      <diagonal/>
    </border>
    <border>
      <left/>
      <right style="thin">
        <color auto="1"/>
      </right>
      <top style="hair">
        <color auto="1"/>
      </top>
      <bottom/>
      <diagonal/>
    </border>
    <border>
      <left/>
      <right style="thin">
        <color auto="1"/>
      </right>
      <top style="thin">
        <color auto="1"/>
      </top>
      <bottom style="thick">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n">
        <color indexed="64"/>
      </top>
      <bottom style="thick">
        <color rgb="FFFF0000"/>
      </bottom>
      <diagonal/>
    </border>
    <border>
      <left/>
      <right style="thin">
        <color auto="1"/>
      </right>
      <top style="thin">
        <color indexed="64"/>
      </top>
      <bottom style="thick">
        <color rgb="FFFF0000"/>
      </bottom>
      <diagonal/>
    </border>
    <border>
      <left/>
      <right/>
      <top style="thick">
        <color rgb="FFFF0000"/>
      </top>
      <bottom/>
      <diagonal/>
    </border>
    <border>
      <left style="thick">
        <color rgb="FFFF0000"/>
      </left>
      <right/>
      <top style="thick">
        <color rgb="FFFF0000"/>
      </top>
      <bottom/>
      <diagonal/>
    </border>
    <border>
      <left/>
      <right/>
      <top style="thick">
        <color rgb="FFFF0000"/>
      </top>
      <bottom style="thick">
        <color rgb="FFFF0000"/>
      </bottom>
      <diagonal/>
    </border>
    <border>
      <left style="thin">
        <color auto="1"/>
      </left>
      <right/>
      <top/>
      <bottom style="hair">
        <color auto="1"/>
      </bottom>
      <diagonal/>
    </border>
    <border>
      <left style="thin">
        <color rgb="FFFFC000"/>
      </left>
      <right style="thin">
        <color auto="1"/>
      </right>
      <top style="thin">
        <color indexed="64"/>
      </top>
      <bottom/>
      <diagonal/>
    </border>
    <border>
      <left style="thin">
        <color auto="1"/>
      </left>
      <right/>
      <top/>
      <bottom/>
      <diagonal/>
    </border>
    <border>
      <left style="medium">
        <color rgb="FFFFC000"/>
      </left>
      <right style="medium">
        <color rgb="FFFFC000"/>
      </right>
      <top style="medium">
        <color rgb="FFFFC000"/>
      </top>
      <bottom style="medium">
        <color rgb="FFFFC000"/>
      </bottom>
      <diagonal/>
    </border>
  </borders>
  <cellStyleXfs count="1">
    <xf numFmtId="0" fontId="0" fillId="0" borderId="0">
      <alignment vertical="center"/>
    </xf>
  </cellStyleXfs>
  <cellXfs count="156">
    <xf numFmtId="0" fontId="0" fillId="0" borderId="0" xfId="0">
      <alignment vertical="center"/>
    </xf>
    <xf numFmtId="0" fontId="0" fillId="2" borderId="0" xfId="0" applyFill="1">
      <alignment vertical="center"/>
    </xf>
    <xf numFmtId="0" fontId="4" fillId="2" borderId="0" xfId="0" applyFont="1" applyFill="1" applyAlignment="1">
      <alignment horizontal="right" vertical="center"/>
    </xf>
    <xf numFmtId="0" fontId="4" fillId="2" borderId="1" xfId="0" applyFont="1" applyFill="1" applyBorder="1">
      <alignment vertical="center"/>
    </xf>
    <xf numFmtId="0" fontId="4" fillId="2" borderId="1" xfId="0" applyFont="1" applyFill="1" applyBorder="1" applyAlignment="1">
      <alignment horizontal="left" vertical="center"/>
    </xf>
    <xf numFmtId="0" fontId="0" fillId="2" borderId="0" xfId="0" applyFill="1" applyAlignment="1">
      <alignment horizontal="right" vertical="center"/>
    </xf>
    <xf numFmtId="0" fontId="9" fillId="0" borderId="0" xfId="0" applyFont="1">
      <alignment vertical="center"/>
    </xf>
    <xf numFmtId="0" fontId="8" fillId="5" borderId="2" xfId="0" applyFont="1" applyFill="1" applyBorder="1" applyAlignment="1">
      <alignmen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4" fillId="0" borderId="0" xfId="0" applyFont="1">
      <alignment vertical="center"/>
    </xf>
    <xf numFmtId="0" fontId="10" fillId="3" borderId="2" xfId="0" applyFont="1" applyFill="1" applyBorder="1" applyAlignment="1">
      <alignment vertical="center" wrapText="1"/>
    </xf>
    <xf numFmtId="0" fontId="10" fillId="4" borderId="2" xfId="0" applyFont="1" applyFill="1" applyBorder="1" applyAlignment="1">
      <alignment vertical="center" wrapText="1"/>
    </xf>
    <xf numFmtId="0" fontId="11" fillId="2" borderId="0" xfId="0" applyFont="1" applyFill="1" applyAlignment="1">
      <alignment horizontal="right" vertical="center"/>
    </xf>
    <xf numFmtId="0" fontId="10" fillId="6" borderId="2" xfId="0" applyFont="1" applyFill="1" applyBorder="1" applyAlignment="1">
      <alignment vertical="center" wrapText="1"/>
    </xf>
    <xf numFmtId="0" fontId="10" fillId="3" borderId="2" xfId="0" applyFont="1" applyFill="1" applyBorder="1" applyAlignment="1">
      <alignment horizontal="center" vertical="center" wrapText="1"/>
    </xf>
    <xf numFmtId="0" fontId="0" fillId="0" borderId="0" xfId="0" applyAlignment="1">
      <alignment vertical="center" wrapText="1"/>
    </xf>
    <xf numFmtId="0" fontId="4" fillId="2" borderId="0" xfId="0" applyFont="1" applyFill="1" applyAlignment="1">
      <alignment horizontal="right" vertical="center" wrapText="1"/>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14" fontId="14" fillId="0" borderId="7" xfId="0" applyNumberFormat="1" applyFont="1" applyBorder="1" applyAlignment="1">
      <alignment horizontal="left"/>
    </xf>
    <xf numFmtId="14" fontId="14" fillId="0" borderId="9" xfId="0" applyNumberFormat="1" applyFont="1" applyBorder="1" applyAlignment="1">
      <alignment horizontal="right" vertical="top"/>
    </xf>
    <xf numFmtId="0" fontId="14" fillId="0" borderId="10" xfId="0" applyFont="1" applyBorder="1">
      <alignment vertical="center"/>
    </xf>
    <xf numFmtId="0" fontId="14" fillId="0" borderId="13" xfId="0" applyFont="1" applyBorder="1">
      <alignment vertical="center"/>
    </xf>
    <xf numFmtId="0" fontId="14" fillId="7" borderId="11" xfId="0" applyFont="1" applyFill="1" applyBorder="1">
      <alignment vertical="center"/>
    </xf>
    <xf numFmtId="0" fontId="14" fillId="0" borderId="12" xfId="0" applyFont="1" applyBorder="1">
      <alignment vertical="center"/>
    </xf>
    <xf numFmtId="0" fontId="14" fillId="0" borderId="14" xfId="0" applyFont="1" applyBorder="1">
      <alignment vertical="center"/>
    </xf>
    <xf numFmtId="0" fontId="14" fillId="0" borderId="16" xfId="0" applyFont="1" applyBorder="1">
      <alignment vertical="center"/>
    </xf>
    <xf numFmtId="0" fontId="19" fillId="0" borderId="0" xfId="0" applyFont="1">
      <alignment vertical="center"/>
    </xf>
    <xf numFmtId="0" fontId="20" fillId="0" borderId="0" xfId="0" applyFont="1">
      <alignment vertical="center"/>
    </xf>
    <xf numFmtId="0" fontId="4" fillId="2" borderId="0" xfId="0" applyFont="1" applyFill="1">
      <alignment vertical="center"/>
    </xf>
    <xf numFmtId="0" fontId="4" fillId="2" borderId="0" xfId="0" applyFont="1" applyFill="1" applyAlignment="1">
      <alignment horizontal="left" vertical="center"/>
    </xf>
    <xf numFmtId="0" fontId="0" fillId="2" borderId="0" xfId="0" applyFill="1" applyAlignment="1">
      <alignment horizontal="left" vertical="center"/>
    </xf>
    <xf numFmtId="176" fontId="14" fillId="8" borderId="10" xfId="0" applyNumberFormat="1" applyFont="1" applyFill="1" applyBorder="1">
      <alignment vertical="center"/>
    </xf>
    <xf numFmtId="176" fontId="14" fillId="8" borderId="13" xfId="0" applyNumberFormat="1" applyFont="1" applyFill="1" applyBorder="1">
      <alignment vertical="center"/>
    </xf>
    <xf numFmtId="176" fontId="18" fillId="8" borderId="13" xfId="0" applyNumberFormat="1" applyFont="1" applyFill="1" applyBorder="1">
      <alignment vertical="center"/>
    </xf>
    <xf numFmtId="176" fontId="14" fillId="8" borderId="15" xfId="0" applyNumberFormat="1" applyFont="1" applyFill="1" applyBorder="1">
      <alignment vertical="center"/>
    </xf>
    <xf numFmtId="176" fontId="14" fillId="8" borderId="2" xfId="0" applyNumberFormat="1" applyFont="1" applyFill="1" applyBorder="1">
      <alignment vertical="center"/>
    </xf>
    <xf numFmtId="176" fontId="18" fillId="8" borderId="10" xfId="0" applyNumberFormat="1" applyFont="1" applyFill="1" applyBorder="1">
      <alignment vertical="center"/>
    </xf>
    <xf numFmtId="176" fontId="18" fillId="8" borderId="15" xfId="0" applyNumberFormat="1" applyFont="1" applyFill="1" applyBorder="1">
      <alignment vertical="center"/>
    </xf>
    <xf numFmtId="0" fontId="22" fillId="0" borderId="0" xfId="0" applyFont="1">
      <alignment vertical="center"/>
    </xf>
    <xf numFmtId="0" fontId="0" fillId="7" borderId="0" xfId="0" applyFill="1">
      <alignment vertical="center"/>
    </xf>
    <xf numFmtId="0" fontId="0" fillId="6" borderId="2" xfId="0" applyFill="1" applyBorder="1" applyAlignment="1">
      <alignment vertical="center" wrapText="1"/>
    </xf>
    <xf numFmtId="0" fontId="14" fillId="0" borderId="2" xfId="0" applyFont="1" applyBorder="1" applyAlignment="1">
      <alignment horizontal="center" vertical="center"/>
    </xf>
    <xf numFmtId="0" fontId="23" fillId="2" borderId="0" xfId="0" applyFont="1" applyFill="1" applyAlignment="1">
      <alignment horizontal="right" vertical="center"/>
    </xf>
    <xf numFmtId="176" fontId="14" fillId="8" borderId="14" xfId="0" applyNumberFormat="1" applyFont="1" applyFill="1" applyBorder="1">
      <alignment vertical="center"/>
    </xf>
    <xf numFmtId="0" fontId="29" fillId="0" borderId="0" xfId="0" applyFont="1" applyAlignment="1">
      <alignment horizontal="right" vertical="center"/>
    </xf>
    <xf numFmtId="0" fontId="24" fillId="2" borderId="0" xfId="0" applyFont="1" applyFill="1">
      <alignment vertical="center"/>
    </xf>
    <xf numFmtId="0" fontId="30" fillId="7" borderId="17" xfId="0" applyFont="1" applyFill="1" applyBorder="1">
      <alignment vertical="center"/>
    </xf>
    <xf numFmtId="0" fontId="0" fillId="2" borderId="0" xfId="0" applyFill="1" applyAlignment="1">
      <alignment vertical="center" wrapText="1"/>
    </xf>
    <xf numFmtId="0" fontId="4" fillId="7" borderId="0" xfId="0" applyFont="1" applyFill="1" applyAlignment="1">
      <alignment horizontal="center" vertical="center"/>
    </xf>
    <xf numFmtId="177" fontId="4" fillId="9" borderId="0" xfId="0" applyNumberFormat="1" applyFont="1" applyFill="1" applyAlignment="1">
      <alignment horizontal="center" vertical="center"/>
    </xf>
    <xf numFmtId="177" fontId="0" fillId="9" borderId="0" xfId="0" applyNumberFormat="1" applyFill="1">
      <alignment vertical="center"/>
    </xf>
    <xf numFmtId="0" fontId="0" fillId="0" borderId="0" xfId="0" applyProtection="1">
      <alignment vertical="center"/>
      <protection hidden="1"/>
    </xf>
    <xf numFmtId="0" fontId="9" fillId="0" borderId="0" xfId="0" applyFont="1" applyProtection="1">
      <alignment vertical="center"/>
      <protection hidden="1"/>
    </xf>
    <xf numFmtId="0" fontId="10" fillId="10" borderId="2" xfId="0" applyFont="1" applyFill="1" applyBorder="1" applyAlignment="1">
      <alignment horizontal="center" vertical="center" wrapText="1"/>
    </xf>
    <xf numFmtId="0" fontId="0" fillId="10" borderId="2" xfId="0" applyFill="1" applyBorder="1" applyAlignment="1">
      <alignment vertical="center" wrapText="1"/>
    </xf>
    <xf numFmtId="0" fontId="31" fillId="10" borderId="2" xfId="0" applyFont="1" applyFill="1" applyBorder="1" applyAlignment="1">
      <alignment vertical="center" wrapText="1"/>
    </xf>
    <xf numFmtId="0" fontId="0" fillId="9" borderId="2" xfId="0" applyFill="1" applyBorder="1" applyAlignment="1">
      <alignment vertical="center" wrapText="1"/>
    </xf>
    <xf numFmtId="0" fontId="26" fillId="2" borderId="0" xfId="0" applyFont="1" applyFill="1" applyAlignment="1">
      <alignment horizontal="left" vertical="center"/>
    </xf>
    <xf numFmtId="176" fontId="14" fillId="8" borderId="21" xfId="0" applyNumberFormat="1" applyFont="1" applyFill="1" applyBorder="1">
      <alignment vertical="center"/>
    </xf>
    <xf numFmtId="0" fontId="14" fillId="0" borderId="15" xfId="0" applyFont="1" applyBorder="1">
      <alignment vertical="center"/>
    </xf>
    <xf numFmtId="176" fontId="14" fillId="8" borderId="7" xfId="0" applyNumberFormat="1" applyFont="1" applyFill="1" applyBorder="1">
      <alignment vertical="center"/>
    </xf>
    <xf numFmtId="0" fontId="33" fillId="7" borderId="2" xfId="0" applyFont="1" applyFill="1" applyBorder="1" applyAlignment="1">
      <alignment vertical="center" wrapText="1"/>
    </xf>
    <xf numFmtId="14" fontId="33" fillId="7" borderId="2" xfId="0" applyNumberFormat="1" applyFont="1" applyFill="1" applyBorder="1" applyAlignment="1">
      <alignment vertical="center" wrapText="1"/>
    </xf>
    <xf numFmtId="0" fontId="33" fillId="7" borderId="2" xfId="0" applyFont="1" applyFill="1" applyBorder="1" applyAlignment="1">
      <alignment horizontal="center" vertical="center" wrapText="1"/>
    </xf>
    <xf numFmtId="0" fontId="35" fillId="7" borderId="2" xfId="0" applyFont="1" applyFill="1" applyBorder="1" applyAlignment="1">
      <alignment vertical="center" wrapText="1"/>
    </xf>
    <xf numFmtId="14" fontId="35" fillId="7" borderId="2" xfId="0" applyNumberFormat="1" applyFont="1" applyFill="1" applyBorder="1" applyAlignment="1">
      <alignment vertical="center" wrapText="1"/>
    </xf>
    <xf numFmtId="0" fontId="35" fillId="7" borderId="2" xfId="0" applyFont="1" applyFill="1" applyBorder="1" applyAlignment="1">
      <alignment horizontal="center" vertical="center" wrapText="1"/>
    </xf>
    <xf numFmtId="0" fontId="34" fillId="6" borderId="2" xfId="0" applyFont="1" applyFill="1" applyBorder="1" applyAlignment="1">
      <alignment vertical="center" wrapText="1"/>
    </xf>
    <xf numFmtId="0" fontId="33" fillId="6" borderId="2" xfId="0" applyFont="1" applyFill="1" applyBorder="1" applyAlignment="1">
      <alignment vertical="center" wrapText="1"/>
    </xf>
    <xf numFmtId="0" fontId="21" fillId="6" borderId="2" xfId="0" applyFont="1" applyFill="1" applyBorder="1" applyAlignment="1">
      <alignment vertical="center" wrapText="1"/>
    </xf>
    <xf numFmtId="0" fontId="8" fillId="6" borderId="2" xfId="0" applyFont="1" applyFill="1" applyBorder="1" applyAlignment="1">
      <alignment vertical="center" wrapText="1"/>
    </xf>
    <xf numFmtId="0" fontId="33" fillId="7" borderId="2" xfId="0" applyFont="1" applyFill="1" applyBorder="1" applyAlignment="1">
      <alignment horizontal="left" vertical="top" wrapText="1"/>
    </xf>
    <xf numFmtId="0" fontId="35" fillId="7" borderId="2" xfId="0" applyFont="1" applyFill="1" applyBorder="1" applyAlignment="1">
      <alignment horizontal="left" vertical="top" wrapText="1"/>
    </xf>
    <xf numFmtId="0" fontId="0" fillId="10" borderId="0" xfId="0" applyFill="1" applyAlignment="1">
      <alignment vertical="center" wrapText="1"/>
    </xf>
    <xf numFmtId="0" fontId="0" fillId="9" borderId="0" xfId="0" applyFill="1" applyAlignment="1">
      <alignment vertical="center" wrapText="1"/>
    </xf>
    <xf numFmtId="0" fontId="0" fillId="6" borderId="0" xfId="0" applyFill="1" applyAlignment="1">
      <alignment vertical="center" wrapText="1"/>
    </xf>
    <xf numFmtId="0" fontId="36" fillId="0" borderId="0" xfId="0" applyFont="1">
      <alignment vertical="center"/>
    </xf>
    <xf numFmtId="0" fontId="37" fillId="10" borderId="2" xfId="0" applyFont="1" applyFill="1" applyBorder="1" applyAlignment="1">
      <alignment vertical="center" wrapText="1"/>
    </xf>
    <xf numFmtId="176" fontId="14" fillId="8" borderId="22" xfId="0" applyNumberFormat="1" applyFont="1" applyFill="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3" xfId="0" applyFont="1" applyBorder="1">
      <alignment vertical="center"/>
    </xf>
    <xf numFmtId="0" fontId="14" fillId="0" borderId="28" xfId="0" applyFont="1" applyBorder="1">
      <alignment vertical="center"/>
    </xf>
    <xf numFmtId="0" fontId="14" fillId="0" borderId="31" xfId="0" applyFont="1" applyBorder="1" applyAlignment="1">
      <alignment horizontal="center" vertical="center"/>
    </xf>
    <xf numFmtId="14" fontId="14" fillId="0" borderId="32" xfId="0" applyNumberFormat="1" applyFont="1" applyBorder="1" applyAlignment="1">
      <alignment horizontal="left"/>
    </xf>
    <xf numFmtId="0" fontId="14" fillId="0" borderId="32" xfId="0" applyFont="1" applyBorder="1" applyAlignment="1">
      <alignment horizontal="center" vertical="center"/>
    </xf>
    <xf numFmtId="14" fontId="14" fillId="0" borderId="33" xfId="0" applyNumberFormat="1" applyFont="1" applyBorder="1" applyAlignment="1">
      <alignment horizontal="right" vertical="top"/>
    </xf>
    <xf numFmtId="176" fontId="14" fillId="8" borderId="34" xfId="0" applyNumberFormat="1" applyFont="1" applyFill="1" applyBorder="1">
      <alignment vertical="center"/>
    </xf>
    <xf numFmtId="176" fontId="14" fillId="8" borderId="31" xfId="0" applyNumberFormat="1" applyFont="1" applyFill="1" applyBorder="1">
      <alignment vertical="center"/>
    </xf>
    <xf numFmtId="0" fontId="14" fillId="0" borderId="35" xfId="0" applyFont="1" applyBorder="1">
      <alignment vertical="center"/>
    </xf>
    <xf numFmtId="0" fontId="14" fillId="0" borderId="36" xfId="0" applyFont="1" applyBorder="1">
      <alignment vertical="center"/>
    </xf>
    <xf numFmtId="176" fontId="14" fillId="8" borderId="32" xfId="0" applyNumberFormat="1" applyFont="1" applyFill="1" applyBorder="1">
      <alignment vertical="center"/>
    </xf>
    <xf numFmtId="176" fontId="14" fillId="3" borderId="35" xfId="0" applyNumberFormat="1" applyFont="1" applyFill="1" applyBorder="1">
      <alignment vertical="center"/>
    </xf>
    <xf numFmtId="176" fontId="14" fillId="3" borderId="36" xfId="0" applyNumberFormat="1" applyFont="1" applyFill="1" applyBorder="1">
      <alignment vertical="center"/>
    </xf>
    <xf numFmtId="0" fontId="14" fillId="0" borderId="41" xfId="0" applyFont="1" applyBorder="1">
      <alignment vertical="center"/>
    </xf>
    <xf numFmtId="0" fontId="14" fillId="0" borderId="42" xfId="0" applyFont="1" applyBorder="1">
      <alignment vertical="center"/>
    </xf>
    <xf numFmtId="178" fontId="17" fillId="0" borderId="47" xfId="0" applyNumberFormat="1" applyFont="1" applyBorder="1">
      <alignment vertical="center"/>
    </xf>
    <xf numFmtId="178" fontId="17" fillId="0" borderId="44" xfId="0" applyNumberFormat="1" applyFont="1" applyBorder="1">
      <alignment vertical="center"/>
    </xf>
    <xf numFmtId="0" fontId="14" fillId="0" borderId="47" xfId="0" applyFont="1" applyBorder="1">
      <alignment vertical="center"/>
    </xf>
    <xf numFmtId="176" fontId="14" fillId="3" borderId="42" xfId="0" applyNumberFormat="1" applyFont="1" applyFill="1" applyBorder="1">
      <alignment vertical="center"/>
    </xf>
    <xf numFmtId="176" fontId="32" fillId="3" borderId="44" xfId="0" applyNumberFormat="1" applyFont="1" applyFill="1" applyBorder="1">
      <alignment vertical="center"/>
    </xf>
    <xf numFmtId="0" fontId="38" fillId="0" borderId="28" xfId="0" applyFont="1" applyBorder="1">
      <alignment vertical="center"/>
    </xf>
    <xf numFmtId="0" fontId="34" fillId="7" borderId="2" xfId="0" applyFont="1" applyFill="1" applyBorder="1" applyAlignment="1">
      <alignment vertical="center" wrapText="1"/>
    </xf>
    <xf numFmtId="179" fontId="33" fillId="7" borderId="2" xfId="0" applyNumberFormat="1" applyFont="1" applyFill="1" applyBorder="1" applyAlignment="1">
      <alignment vertical="center" wrapText="1"/>
    </xf>
    <xf numFmtId="180" fontId="33" fillId="7" borderId="2" xfId="0" applyNumberFormat="1" applyFont="1" applyFill="1" applyBorder="1" applyAlignment="1">
      <alignment vertical="center" wrapText="1"/>
    </xf>
    <xf numFmtId="14" fontId="34" fillId="7" borderId="2" xfId="0" applyNumberFormat="1" applyFont="1" applyFill="1" applyBorder="1" applyAlignment="1">
      <alignment vertical="center" wrapText="1"/>
    </xf>
    <xf numFmtId="0" fontId="34" fillId="7" borderId="2" xfId="0" applyFont="1" applyFill="1" applyBorder="1" applyAlignment="1">
      <alignment horizontal="center" vertical="center" wrapText="1"/>
    </xf>
    <xf numFmtId="176" fontId="19" fillId="8" borderId="10" xfId="0" applyNumberFormat="1" applyFont="1" applyFill="1" applyBorder="1">
      <alignment vertical="center"/>
    </xf>
    <xf numFmtId="0" fontId="40" fillId="10" borderId="2" xfId="0" applyFont="1" applyFill="1" applyBorder="1" applyAlignment="1">
      <alignment vertical="center" wrapText="1"/>
    </xf>
    <xf numFmtId="0" fontId="14" fillId="0" borderId="7" xfId="0" applyFont="1" applyBorder="1" applyAlignment="1">
      <alignment horizontal="center" vertical="center"/>
    </xf>
    <xf numFmtId="0" fontId="14" fillId="0" borderId="47" xfId="0" applyFont="1" applyBorder="1" applyAlignment="1">
      <alignment horizontal="center" vertical="center"/>
    </xf>
    <xf numFmtId="0" fontId="0" fillId="7" borderId="1" xfId="0" applyFill="1" applyBorder="1" applyAlignment="1">
      <alignment horizontal="center" vertical="center"/>
    </xf>
    <xf numFmtId="0" fontId="25" fillId="0" borderId="0" xfId="0" applyFont="1" applyAlignment="1">
      <alignment horizontal="left" vertical="center"/>
    </xf>
    <xf numFmtId="0" fontId="28" fillId="0" borderId="0" xfId="0" applyFont="1" applyAlignment="1">
      <alignment horizontal="left" vertical="center"/>
    </xf>
    <xf numFmtId="0" fontId="30" fillId="2" borderId="0" xfId="0" applyFont="1" applyFill="1" applyAlignment="1">
      <alignment horizontal="center" vertical="center"/>
    </xf>
    <xf numFmtId="0" fontId="1" fillId="2" borderId="0" xfId="0" applyFont="1" applyFill="1" applyAlignment="1">
      <alignment horizontal="left" vertical="center"/>
    </xf>
    <xf numFmtId="177" fontId="0" fillId="9" borderId="1" xfId="0" applyNumberFormat="1" applyFill="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177" fontId="16" fillId="8" borderId="3" xfId="0" applyNumberFormat="1" applyFont="1" applyFill="1" applyBorder="1" applyAlignment="1">
      <alignment horizontal="center" vertical="center"/>
    </xf>
    <xf numFmtId="177" fontId="16" fillId="8" borderId="5" xfId="0" applyNumberFormat="1" applyFont="1" applyFill="1" applyBorder="1" applyAlignment="1">
      <alignment horizontal="center" vertical="center"/>
    </xf>
    <xf numFmtId="177" fontId="16" fillId="8" borderId="4" xfId="0" applyNumberFormat="1" applyFont="1" applyFill="1" applyBorder="1" applyAlignment="1">
      <alignment horizontal="center" vertical="center"/>
    </xf>
    <xf numFmtId="177" fontId="16" fillId="8" borderId="3" xfId="0" applyNumberFormat="1" applyFont="1" applyFill="1" applyBorder="1" applyAlignment="1">
      <alignment horizontal="center" vertical="center" shrinkToFit="1"/>
    </xf>
    <xf numFmtId="177" fontId="16" fillId="8" borderId="5" xfId="0" applyNumberFormat="1" applyFont="1" applyFill="1" applyBorder="1" applyAlignment="1">
      <alignment horizontal="center" vertical="center" shrinkToFit="1"/>
    </xf>
    <xf numFmtId="177" fontId="16" fillId="8" borderId="4" xfId="0" applyNumberFormat="1" applyFont="1" applyFill="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8" xfId="0" applyFont="1" applyBorder="1" applyAlignment="1">
      <alignment horizontal="center" vertical="center"/>
    </xf>
    <xf numFmtId="0" fontId="14" fillId="0" borderId="47" xfId="0" applyFont="1" applyBorder="1" applyAlignment="1">
      <alignment horizontal="center" vertical="center"/>
    </xf>
    <xf numFmtId="177" fontId="16" fillId="8" borderId="18" xfId="0" applyNumberFormat="1" applyFont="1" applyFill="1" applyBorder="1" applyAlignment="1">
      <alignment horizontal="center" vertical="center"/>
    </xf>
    <xf numFmtId="177" fontId="16" fillId="8" borderId="19" xfId="0" applyNumberFormat="1" applyFont="1" applyFill="1" applyBorder="1" applyAlignment="1">
      <alignment horizontal="center" vertical="center"/>
    </xf>
    <xf numFmtId="177" fontId="16" fillId="8" borderId="20" xfId="0" applyNumberFormat="1" applyFont="1" applyFill="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176" fontId="14" fillId="8" borderId="50" xfId="0" applyNumberFormat="1" applyFont="1" applyFill="1" applyBorder="1">
      <alignment vertical="center"/>
    </xf>
    <xf numFmtId="14" fontId="14" fillId="0" borderId="52" xfId="0" applyNumberFormat="1" applyFont="1" applyBorder="1" applyAlignment="1">
      <alignment horizontal="left"/>
    </xf>
    <xf numFmtId="14" fontId="14" fillId="0" borderId="51" xfId="0" applyNumberFormat="1" applyFont="1" applyBorder="1" applyAlignment="1">
      <alignment horizontal="left"/>
    </xf>
    <xf numFmtId="176" fontId="19" fillId="8" borderId="53"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3" name="四角形: 角を丸くする 2">
          <a:extLst>
            <a:ext uri="{FF2B5EF4-FFF2-40B4-BE49-F238E27FC236}">
              <a16:creationId xmlns:a16="http://schemas.microsoft.com/office/drawing/2014/main" id="{3EBC0425-C73C-3200-D942-666B120B9DA8}"/>
            </a:ext>
          </a:extLst>
        </xdr:cNvPr>
        <xdr:cNvSpPr/>
      </xdr:nvSpPr>
      <xdr:spPr>
        <a:xfrm>
          <a:off x="6776356" y="231322"/>
          <a:ext cx="2993573"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4" name="四角形: 角を丸くする 3">
          <a:extLst>
            <a:ext uri="{FF2B5EF4-FFF2-40B4-BE49-F238E27FC236}">
              <a16:creationId xmlns:a16="http://schemas.microsoft.com/office/drawing/2014/main" id="{E91D4D2D-305C-D74A-DE6A-DD2BBD4DEFC0}"/>
            </a:ext>
          </a:extLst>
        </xdr:cNvPr>
        <xdr:cNvSpPr/>
      </xdr:nvSpPr>
      <xdr:spPr>
        <a:xfrm>
          <a:off x="9933212" y="231322"/>
          <a:ext cx="3810002"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5" name="四角形: 角を丸くする 4">
          <a:extLst>
            <a:ext uri="{FF2B5EF4-FFF2-40B4-BE49-F238E27FC236}">
              <a16:creationId xmlns:a16="http://schemas.microsoft.com/office/drawing/2014/main" id="{4DE1CB0B-E82F-FA6D-9303-CB0AD253DC21}"/>
            </a:ext>
          </a:extLst>
        </xdr:cNvPr>
        <xdr:cNvSpPr/>
      </xdr:nvSpPr>
      <xdr:spPr>
        <a:xfrm>
          <a:off x="14559641" y="326572"/>
          <a:ext cx="4259038" cy="7892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1471673</xdr:colOff>
      <xdr:row>7</xdr:row>
      <xdr:rowOff>641749</xdr:rowOff>
    </xdr:from>
    <xdr:to>
      <xdr:col>17</xdr:col>
      <xdr:colOff>416718</xdr:colOff>
      <xdr:row>8</xdr:row>
      <xdr:rowOff>306161</xdr:rowOff>
    </xdr:to>
    <xdr:sp macro="" textlink="">
      <xdr:nvSpPr>
        <xdr:cNvPr id="6" name="吹き出し: 角を丸めた四角形 5">
          <a:extLst>
            <a:ext uri="{FF2B5EF4-FFF2-40B4-BE49-F238E27FC236}">
              <a16:creationId xmlns:a16="http://schemas.microsoft.com/office/drawing/2014/main" id="{64B4F1E7-BCC6-4615-8070-DB2C1F53F3E5}"/>
            </a:ext>
          </a:extLst>
        </xdr:cNvPr>
        <xdr:cNvSpPr/>
      </xdr:nvSpPr>
      <xdr:spPr>
        <a:xfrm>
          <a:off x="16092548" y="3868343"/>
          <a:ext cx="6481701" cy="462131"/>
        </a:xfrm>
        <a:prstGeom prst="wedgeRoundRectCallout">
          <a:avLst>
            <a:gd name="adj1" fmla="val -61132"/>
            <a:gd name="adj2" fmla="val -51265"/>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土壌・地下水汚染分野のＣＰＤの場合、</a:t>
          </a:r>
          <a:r>
            <a:rPr kumimoji="1" lang="ja-JP" altLang="en-US" sz="1600" b="1">
              <a:solidFill>
                <a:schemeClr val="bg1"/>
              </a:solidFill>
            </a:rPr>
            <a:t>「土壌汚染」</a:t>
          </a:r>
          <a:r>
            <a:rPr kumimoji="1" lang="ja-JP" altLang="en-US" sz="1400" b="1">
              <a:solidFill>
                <a:schemeClr val="bg1"/>
              </a:solidFill>
            </a:rPr>
            <a:t>の文言を必ず記載</a:t>
          </a:r>
          <a:r>
            <a:rPr kumimoji="1" lang="ja-JP" altLang="en-US" sz="1100" b="1">
              <a:solidFill>
                <a:schemeClr val="bg1"/>
              </a:solidFill>
            </a:rPr>
            <a:t>してください。</a:t>
          </a:r>
        </a:p>
      </xdr:txBody>
    </xdr:sp>
    <xdr:clientData/>
  </xdr:twoCellAnchor>
  <xdr:twoCellAnchor>
    <xdr:from>
      <xdr:col>7</xdr:col>
      <xdr:colOff>737168</xdr:colOff>
      <xdr:row>15</xdr:row>
      <xdr:rowOff>723398</xdr:rowOff>
    </xdr:from>
    <xdr:to>
      <xdr:col>12</xdr:col>
      <xdr:colOff>1131095</xdr:colOff>
      <xdr:row>16</xdr:row>
      <xdr:rowOff>726281</xdr:rowOff>
    </xdr:to>
    <xdr:sp macro="" textlink="">
      <xdr:nvSpPr>
        <xdr:cNvPr id="7" name="吹き出し: 角を丸めた四角形 6">
          <a:extLst>
            <a:ext uri="{FF2B5EF4-FFF2-40B4-BE49-F238E27FC236}">
              <a16:creationId xmlns:a16="http://schemas.microsoft.com/office/drawing/2014/main" id="{E95B7785-C416-443A-A5A7-435ECC72BDEF}"/>
            </a:ext>
          </a:extLst>
        </xdr:cNvPr>
        <xdr:cNvSpPr/>
      </xdr:nvSpPr>
      <xdr:spPr>
        <a:xfrm>
          <a:off x="9928793" y="11486648"/>
          <a:ext cx="3501458" cy="1050633"/>
        </a:xfrm>
        <a:prstGeom prst="wedgeRoundRectCallout">
          <a:avLst>
            <a:gd name="adj1" fmla="val -63303"/>
            <a:gd name="adj2" fmla="val -41543"/>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終了年月日を取得日とします</a:t>
          </a:r>
          <a:r>
            <a:rPr kumimoji="1" lang="ja-JP" altLang="en-US" sz="1100" b="1">
              <a:solidFill>
                <a:schemeClr val="bg1"/>
              </a:solidFill>
            </a:rPr>
            <a:t>。</a:t>
          </a:r>
          <a:endParaRPr kumimoji="1" lang="en-US" altLang="ja-JP" sz="1100" b="1">
            <a:solidFill>
              <a:schemeClr val="bg1"/>
            </a:solidFill>
          </a:endParaRPr>
        </a:p>
        <a:p>
          <a:pPr algn="l"/>
          <a:r>
            <a:rPr kumimoji="1" lang="ja-JP" altLang="en-US" sz="1100" b="1">
              <a:solidFill>
                <a:schemeClr val="bg1"/>
              </a:solidFill>
            </a:rPr>
            <a:t>この欄に入力した日付がＣＰＤ記録簿左上にある対象期間に収まっているか確認してください。</a:t>
          </a:r>
          <a:endParaRPr kumimoji="1" lang="en-US" altLang="ja-JP" sz="1100" b="1">
            <a:solidFill>
              <a:schemeClr val="bg1"/>
            </a:solidFill>
          </a:endParaRPr>
        </a:p>
        <a:p>
          <a:pPr algn="l"/>
          <a:endParaRPr kumimoji="1" lang="en-US" altLang="ja-JP" sz="1100" b="1">
            <a:solidFill>
              <a:schemeClr val="bg1"/>
            </a:solidFill>
          </a:endParaRPr>
        </a:p>
      </xdr:txBody>
    </xdr:sp>
    <xdr:clientData/>
  </xdr:twoCellAnchor>
  <xdr:twoCellAnchor>
    <xdr:from>
      <xdr:col>14</xdr:col>
      <xdr:colOff>567581</xdr:colOff>
      <xdr:row>10</xdr:row>
      <xdr:rowOff>676275</xdr:rowOff>
    </xdr:from>
    <xdr:to>
      <xdr:col>15</xdr:col>
      <xdr:colOff>1142999</xdr:colOff>
      <xdr:row>11</xdr:row>
      <xdr:rowOff>273844</xdr:rowOff>
    </xdr:to>
    <xdr:sp macro="" textlink="">
      <xdr:nvSpPr>
        <xdr:cNvPr id="8" name="吹き出し: 角を丸めた四角形 7">
          <a:extLst>
            <a:ext uri="{FF2B5EF4-FFF2-40B4-BE49-F238E27FC236}">
              <a16:creationId xmlns:a16="http://schemas.microsoft.com/office/drawing/2014/main" id="{3A7376F6-D1CA-4BAB-8569-83FC21A726DC}"/>
            </a:ext>
          </a:extLst>
        </xdr:cNvPr>
        <xdr:cNvSpPr/>
      </xdr:nvSpPr>
      <xdr:spPr>
        <a:xfrm>
          <a:off x="15188456" y="6748463"/>
          <a:ext cx="4909293" cy="395287"/>
        </a:xfrm>
        <a:prstGeom prst="wedgeRoundRectCallout">
          <a:avLst>
            <a:gd name="adj1" fmla="val -47691"/>
            <a:gd name="adj2" fmla="val -135325"/>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「表彰」の場合は、必ず表彰状の写しを添付</a:t>
          </a:r>
          <a:r>
            <a:rPr kumimoji="1" lang="ja-JP" altLang="en-US" sz="1100" b="1">
              <a:solidFill>
                <a:schemeClr val="bg1"/>
              </a:solidFill>
            </a:rPr>
            <a:t>してください。</a:t>
          </a:r>
          <a:endParaRPr kumimoji="1" lang="en-US" altLang="ja-JP" sz="1100" b="1">
            <a:solidFill>
              <a:schemeClr val="bg1"/>
            </a:solidFill>
          </a:endParaRPr>
        </a:p>
      </xdr:txBody>
    </xdr:sp>
    <xdr:clientData/>
  </xdr:twoCellAnchor>
  <xdr:twoCellAnchor>
    <xdr:from>
      <xdr:col>2</xdr:col>
      <xdr:colOff>1879227</xdr:colOff>
      <xdr:row>6</xdr:row>
      <xdr:rowOff>472888</xdr:rowOff>
    </xdr:from>
    <xdr:to>
      <xdr:col>6</xdr:col>
      <xdr:colOff>166687</xdr:colOff>
      <xdr:row>7</xdr:row>
      <xdr:rowOff>750092</xdr:rowOff>
    </xdr:to>
    <xdr:sp macro="" textlink="">
      <xdr:nvSpPr>
        <xdr:cNvPr id="9" name="吹き出し: 角を丸めた四角形 8">
          <a:extLst>
            <a:ext uri="{FF2B5EF4-FFF2-40B4-BE49-F238E27FC236}">
              <a16:creationId xmlns:a16="http://schemas.microsoft.com/office/drawing/2014/main" id="{24DC1E68-0E85-4757-898A-D77F963EBA8D}"/>
            </a:ext>
          </a:extLst>
        </xdr:cNvPr>
        <xdr:cNvSpPr/>
      </xdr:nvSpPr>
      <xdr:spPr>
        <a:xfrm>
          <a:off x="4177133" y="2901763"/>
          <a:ext cx="4347742" cy="1074923"/>
        </a:xfrm>
        <a:prstGeom prst="wedgeRoundRectCallout">
          <a:avLst>
            <a:gd name="adj1" fmla="val -53437"/>
            <a:gd name="adj2" fmla="val -216167"/>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「登録番号」「登録部門数」「対象となる部門」の</a:t>
          </a:r>
          <a:r>
            <a:rPr kumimoji="1" lang="en-US" altLang="ja-JP" sz="1400" b="1">
              <a:solidFill>
                <a:schemeClr val="bg1"/>
              </a:solidFill>
            </a:rPr>
            <a:t>3</a:t>
          </a:r>
          <a:r>
            <a:rPr kumimoji="1" lang="ja-JP" altLang="en-US" sz="1400" b="1">
              <a:solidFill>
                <a:schemeClr val="bg1"/>
              </a:solidFill>
            </a:rPr>
            <a:t>項目は、</a:t>
          </a:r>
          <a:r>
            <a:rPr kumimoji="1" lang="en-US" altLang="ja-JP" sz="1400" b="1">
              <a:solidFill>
                <a:schemeClr val="bg1"/>
              </a:solidFill>
            </a:rPr>
            <a:t>1</a:t>
          </a:r>
          <a:r>
            <a:rPr kumimoji="1" lang="ja-JP" altLang="en-US" sz="1400" b="1">
              <a:solidFill>
                <a:schemeClr val="bg1"/>
              </a:solidFill>
            </a:rPr>
            <a:t>年度目のみ記載</a:t>
          </a:r>
          <a:r>
            <a:rPr kumimoji="1" lang="ja-JP" altLang="en-US" sz="1100" b="1">
              <a:solidFill>
                <a:schemeClr val="bg1"/>
              </a:solidFill>
            </a:rPr>
            <a:t>してください。</a:t>
          </a:r>
          <a:r>
            <a:rPr kumimoji="1" lang="en-US" altLang="ja-JP" sz="1100" b="1">
              <a:solidFill>
                <a:schemeClr val="bg1"/>
              </a:solidFill>
            </a:rPr>
            <a:t>2</a:t>
          </a:r>
          <a:r>
            <a:rPr kumimoji="1" lang="ja-JP" altLang="en-US" sz="1100" b="1">
              <a:solidFill>
                <a:schemeClr val="bg1"/>
              </a:solidFill>
            </a:rPr>
            <a:t>年目以降は自動入力されます。</a:t>
          </a:r>
          <a:endParaRPr kumimoji="1" lang="en-US" altLang="ja-JP" sz="1100" b="1">
            <a:solidFill>
              <a:schemeClr val="bg1"/>
            </a:solidFill>
          </a:endParaRPr>
        </a:p>
      </xdr:txBody>
    </xdr:sp>
    <xdr:clientData/>
  </xdr:twoCellAnchor>
  <xdr:twoCellAnchor>
    <xdr:from>
      <xdr:col>5</xdr:col>
      <xdr:colOff>1054554</xdr:colOff>
      <xdr:row>2</xdr:row>
      <xdr:rowOff>216013</xdr:rowOff>
    </xdr:from>
    <xdr:to>
      <xdr:col>13</xdr:col>
      <xdr:colOff>92904</xdr:colOff>
      <xdr:row>3</xdr:row>
      <xdr:rowOff>250031</xdr:rowOff>
    </xdr:to>
    <xdr:sp macro="" textlink="">
      <xdr:nvSpPr>
        <xdr:cNvPr id="10" name="吹き出し: 角を丸めた四角形 9">
          <a:extLst>
            <a:ext uri="{FF2B5EF4-FFF2-40B4-BE49-F238E27FC236}">
              <a16:creationId xmlns:a16="http://schemas.microsoft.com/office/drawing/2014/main" id="{185DF495-7C8F-4B01-9497-CC049D32E732}"/>
            </a:ext>
          </a:extLst>
        </xdr:cNvPr>
        <xdr:cNvSpPr/>
      </xdr:nvSpPr>
      <xdr:spPr>
        <a:xfrm>
          <a:off x="7614898" y="930388"/>
          <a:ext cx="6265444" cy="415018"/>
        </a:xfrm>
        <a:prstGeom prst="wedgeRoundRectCallout">
          <a:avLst>
            <a:gd name="adj1" fmla="val -23932"/>
            <a:gd name="adj2" fmla="val 92873"/>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登録番号・氏名、登録部門数、対象となる部門を必ず入力してください。</a:t>
          </a:r>
        </a:p>
      </xdr:txBody>
    </xdr:sp>
    <xdr:clientData/>
  </xdr:twoCellAnchor>
  <xdr:twoCellAnchor>
    <xdr:from>
      <xdr:col>14</xdr:col>
      <xdr:colOff>479652</xdr:colOff>
      <xdr:row>3</xdr:row>
      <xdr:rowOff>95250</xdr:rowOff>
    </xdr:from>
    <xdr:to>
      <xdr:col>15</xdr:col>
      <xdr:colOff>389451</xdr:colOff>
      <xdr:row>5</xdr:row>
      <xdr:rowOff>15042</xdr:rowOff>
    </xdr:to>
    <xdr:sp macro="" textlink="">
      <xdr:nvSpPr>
        <xdr:cNvPr id="11" name="吹き出し: 角を丸めた四角形 10">
          <a:extLst>
            <a:ext uri="{FF2B5EF4-FFF2-40B4-BE49-F238E27FC236}">
              <a16:creationId xmlns:a16="http://schemas.microsoft.com/office/drawing/2014/main" id="{8CCA6E15-9BA7-41EF-AF60-2547AA9BE384}"/>
            </a:ext>
          </a:extLst>
        </xdr:cNvPr>
        <xdr:cNvSpPr/>
      </xdr:nvSpPr>
      <xdr:spPr>
        <a:xfrm>
          <a:off x="15100527" y="1190625"/>
          <a:ext cx="4243674" cy="681792"/>
        </a:xfrm>
        <a:prstGeom prst="wedgeRoundRectCallout">
          <a:avLst>
            <a:gd name="adj1" fmla="val 42892"/>
            <a:gd name="adj2" fmla="val 107505"/>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mn-ea"/>
              <a:ea typeface="+mn-ea"/>
            </a:rPr>
            <a:t>「⑯</a:t>
          </a:r>
          <a:r>
            <a:rPr kumimoji="1" lang="en-US" altLang="ja-JP" sz="1100" b="1">
              <a:solidFill>
                <a:schemeClr val="bg1"/>
              </a:solidFill>
              <a:latin typeface="+mn-ea"/>
              <a:ea typeface="+mn-ea"/>
            </a:rPr>
            <a:t>CPD</a:t>
          </a:r>
          <a:r>
            <a:rPr kumimoji="1" lang="ja-JP" altLang="en-US" sz="1100" b="1">
              <a:solidFill>
                <a:schemeClr val="bg1"/>
              </a:solidFill>
              <a:latin typeface="+mn-ea"/>
              <a:ea typeface="+mn-ea"/>
            </a:rPr>
            <a:t>取得形態」は、</a:t>
          </a:r>
          <a:r>
            <a:rPr kumimoji="1" lang="ja-JP" altLang="en-US" sz="1200" b="1">
              <a:solidFill>
                <a:schemeClr val="bg1"/>
              </a:solidFill>
            </a:rPr>
            <a:t>プルダウンのメニュー①～⑤のいずれかを正しく選択</a:t>
          </a:r>
          <a:r>
            <a:rPr kumimoji="1" lang="ja-JP" altLang="en-US" sz="1100" b="1">
              <a:solidFill>
                <a:schemeClr val="bg1"/>
              </a:solidFill>
            </a:rPr>
            <a:t>してください。</a:t>
          </a:r>
        </a:p>
      </xdr:txBody>
    </xdr:sp>
    <xdr:clientData/>
  </xdr:twoCellAnchor>
  <xdr:twoCellAnchor>
    <xdr:from>
      <xdr:col>15</xdr:col>
      <xdr:colOff>928688</xdr:colOff>
      <xdr:row>2</xdr:row>
      <xdr:rowOff>194056</xdr:rowOff>
    </xdr:from>
    <xdr:to>
      <xdr:col>17</xdr:col>
      <xdr:colOff>637837</xdr:colOff>
      <xdr:row>4</xdr:row>
      <xdr:rowOff>130967</xdr:rowOff>
    </xdr:to>
    <xdr:sp macro="" textlink="">
      <xdr:nvSpPr>
        <xdr:cNvPr id="12" name="吹き出し: 角を丸めた四角形 11">
          <a:extLst>
            <a:ext uri="{FF2B5EF4-FFF2-40B4-BE49-F238E27FC236}">
              <a16:creationId xmlns:a16="http://schemas.microsoft.com/office/drawing/2014/main" id="{F2FD6D8A-CDF9-2C81-BB9E-4D932239E42B}"/>
            </a:ext>
          </a:extLst>
        </xdr:cNvPr>
        <xdr:cNvSpPr/>
      </xdr:nvSpPr>
      <xdr:spPr>
        <a:xfrm>
          <a:off x="19883438" y="908431"/>
          <a:ext cx="2911930" cy="698911"/>
        </a:xfrm>
        <a:prstGeom prst="wedgeRoundRectCallout">
          <a:avLst>
            <a:gd name="adj1" fmla="val 21832"/>
            <a:gd name="adj2" fmla="val 123708"/>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「⑯ＣＰＤ取得形態」により選択した項目によって、注意事項が自動表示されます。</a:t>
          </a:r>
        </a:p>
      </xdr:txBody>
    </xdr:sp>
    <xdr:clientData/>
  </xdr:twoCellAnchor>
  <xdr:twoCellAnchor>
    <xdr:from>
      <xdr:col>14</xdr:col>
      <xdr:colOff>4214813</xdr:colOff>
      <xdr:row>9</xdr:row>
      <xdr:rowOff>207046</xdr:rowOff>
    </xdr:from>
    <xdr:to>
      <xdr:col>17</xdr:col>
      <xdr:colOff>1047755</xdr:colOff>
      <xdr:row>10</xdr:row>
      <xdr:rowOff>345281</xdr:rowOff>
    </xdr:to>
    <xdr:sp macro="" textlink="">
      <xdr:nvSpPr>
        <xdr:cNvPr id="13" name="吹き出し: 角を丸めた四角形 12">
          <a:extLst>
            <a:ext uri="{FF2B5EF4-FFF2-40B4-BE49-F238E27FC236}">
              <a16:creationId xmlns:a16="http://schemas.microsoft.com/office/drawing/2014/main" id="{E6C4310F-57C7-D06D-C5A6-860D6426DB72}"/>
            </a:ext>
          </a:extLst>
        </xdr:cNvPr>
        <xdr:cNvSpPr/>
      </xdr:nvSpPr>
      <xdr:spPr>
        <a:xfrm>
          <a:off x="18835688" y="5255296"/>
          <a:ext cx="4369598" cy="1162173"/>
        </a:xfrm>
        <a:prstGeom prst="wedgeRoundRectCallout">
          <a:avLst>
            <a:gd name="adj1" fmla="val 29006"/>
            <a:gd name="adj2" fmla="val -100471"/>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「⑧終了年月日」に入力された日付が、年度ごとのシートに正しく収まっていない場合、「</a:t>
          </a:r>
          <a:r>
            <a:rPr kumimoji="1" lang="en-US" altLang="ja-JP" sz="1100" b="1">
              <a:solidFill>
                <a:schemeClr val="bg1"/>
              </a:solidFill>
            </a:rPr>
            <a:t>×</a:t>
          </a:r>
          <a:r>
            <a:rPr kumimoji="1" lang="ja-JP" altLang="en-US" sz="1100" b="1">
              <a:solidFill>
                <a:schemeClr val="bg1"/>
              </a:solidFill>
            </a:rPr>
            <a:t>」が表示されます。その場合は、対象となる期間のシートに記入しなおしてください。</a:t>
          </a:r>
          <a:endParaRPr kumimoji="1" lang="en-US" altLang="ja-JP" sz="1100" b="1">
            <a:solidFill>
              <a:schemeClr val="bg1"/>
            </a:solidFill>
          </a:endParaRPr>
        </a:p>
        <a:p>
          <a:pPr algn="l"/>
          <a:r>
            <a:rPr kumimoji="1" lang="ja-JP" altLang="en-US" sz="1100" b="1">
              <a:solidFill>
                <a:schemeClr val="bg1"/>
              </a:solidFill>
            </a:rPr>
            <a:t>なお、正しく入力されている場合は何も表示されません。</a:t>
          </a:r>
        </a:p>
      </xdr:txBody>
    </xdr:sp>
    <xdr:clientData/>
  </xdr:twoCellAnchor>
  <xdr:twoCellAnchor>
    <xdr:from>
      <xdr:col>14</xdr:col>
      <xdr:colOff>3075215</xdr:colOff>
      <xdr:row>15</xdr:row>
      <xdr:rowOff>979715</xdr:rowOff>
    </xdr:from>
    <xdr:to>
      <xdr:col>17</xdr:col>
      <xdr:colOff>1131094</xdr:colOff>
      <xdr:row>17</xdr:row>
      <xdr:rowOff>619125</xdr:rowOff>
    </xdr:to>
    <xdr:sp macro="" textlink="">
      <xdr:nvSpPr>
        <xdr:cNvPr id="14" name="吹き出し: 角を丸めた四角形 13">
          <a:extLst>
            <a:ext uri="{FF2B5EF4-FFF2-40B4-BE49-F238E27FC236}">
              <a16:creationId xmlns:a16="http://schemas.microsoft.com/office/drawing/2014/main" id="{4DFE2E98-299C-4ECD-A98F-E27267DEF31C}"/>
            </a:ext>
          </a:extLst>
        </xdr:cNvPr>
        <xdr:cNvSpPr/>
      </xdr:nvSpPr>
      <xdr:spPr>
        <a:xfrm>
          <a:off x="17689286" y="11783786"/>
          <a:ext cx="5607844" cy="1489982"/>
        </a:xfrm>
        <a:prstGeom prst="wedgeRoundRectCallout">
          <a:avLst>
            <a:gd name="adj1" fmla="val 15200"/>
            <a:gd name="adj2" fmla="val 70860"/>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現場経験の</a:t>
          </a:r>
          <a:r>
            <a:rPr kumimoji="1" lang="en-US" altLang="ja-JP" sz="1100" b="1">
              <a:solidFill>
                <a:schemeClr val="bg1"/>
              </a:solidFill>
            </a:rPr>
            <a:t>CPD</a:t>
          </a:r>
          <a:r>
            <a:rPr kumimoji="1" lang="ja-JP" altLang="en-US" sz="1100" b="1">
              <a:solidFill>
                <a:schemeClr val="bg1"/>
              </a:solidFill>
            </a:rPr>
            <a:t>は、「現場管理人」と「現場担当者」との役割の違いで重み係数が異なります。</a:t>
          </a:r>
          <a:endParaRPr kumimoji="1" lang="en-US" altLang="ja-JP" sz="1100" b="1">
            <a:solidFill>
              <a:schemeClr val="bg1"/>
            </a:solidFill>
          </a:endParaRPr>
        </a:p>
        <a:p>
          <a:pPr algn="l"/>
          <a:r>
            <a:rPr kumimoji="1" lang="ja-JP" altLang="en-US" sz="1400" b="1">
              <a:solidFill>
                <a:schemeClr val="bg1"/>
              </a:solidFill>
            </a:rPr>
            <a:t>「⑮プログラム内容」欄には、</a:t>
          </a:r>
          <a:r>
            <a:rPr kumimoji="1" lang="ja-JP" altLang="en-US" sz="1100" b="1">
              <a:solidFill>
                <a:schemeClr val="bg1"/>
              </a:solidFill>
            </a:rPr>
            <a:t>記入例を参考に</a:t>
          </a:r>
          <a:r>
            <a:rPr kumimoji="1" lang="ja-JP" altLang="en-US" sz="1400" b="1">
              <a:solidFill>
                <a:schemeClr val="bg1"/>
              </a:solidFill>
            </a:rPr>
            <a:t>役割を明記</a:t>
          </a:r>
          <a:r>
            <a:rPr kumimoji="1" lang="ja-JP" altLang="en-US" sz="1100" b="1">
              <a:solidFill>
                <a:schemeClr val="bg1"/>
              </a:solidFill>
            </a:rPr>
            <a:t>し、また</a:t>
          </a:r>
          <a:r>
            <a:rPr kumimoji="1" lang="en-US" altLang="ja-JP" sz="1100" b="1">
              <a:solidFill>
                <a:schemeClr val="bg1"/>
              </a:solidFill>
            </a:rPr>
            <a:t>CPD</a:t>
          </a:r>
          <a:r>
            <a:rPr kumimoji="1" lang="ja-JP" altLang="en-US" sz="1100" b="1">
              <a:solidFill>
                <a:schemeClr val="bg1"/>
              </a:solidFill>
            </a:rPr>
            <a:t>区分・重み係数表を確認の上、正しい</a:t>
          </a:r>
          <a:r>
            <a:rPr kumimoji="1" lang="en-US" altLang="ja-JP" sz="1100" b="1">
              <a:solidFill>
                <a:schemeClr val="bg1"/>
              </a:solidFill>
            </a:rPr>
            <a:t>CPD</a:t>
          </a:r>
          <a:r>
            <a:rPr kumimoji="1" lang="ja-JP" altLang="en-US" sz="1100" b="1">
              <a:solidFill>
                <a:schemeClr val="bg1"/>
              </a:solidFill>
            </a:rPr>
            <a:t>単位数を入力して下さい。</a:t>
          </a:r>
        </a:p>
      </xdr:txBody>
    </xdr:sp>
    <xdr:clientData/>
  </xdr:twoCellAnchor>
  <xdr:twoCellAnchor>
    <xdr:from>
      <xdr:col>9</xdr:col>
      <xdr:colOff>309562</xdr:colOff>
      <xdr:row>6</xdr:row>
      <xdr:rowOff>455832</xdr:rowOff>
    </xdr:from>
    <xdr:to>
      <xdr:col>14</xdr:col>
      <xdr:colOff>95250</xdr:colOff>
      <xdr:row>7</xdr:row>
      <xdr:rowOff>357186</xdr:rowOff>
    </xdr:to>
    <xdr:sp macro="" textlink="">
      <xdr:nvSpPr>
        <xdr:cNvPr id="15" name="吹き出し: 角を丸めた四角形 14">
          <a:extLst>
            <a:ext uri="{FF2B5EF4-FFF2-40B4-BE49-F238E27FC236}">
              <a16:creationId xmlns:a16="http://schemas.microsoft.com/office/drawing/2014/main" id="{1EF0D422-C239-EB55-E785-60C0FC129EE0}"/>
            </a:ext>
          </a:extLst>
        </xdr:cNvPr>
        <xdr:cNvSpPr/>
      </xdr:nvSpPr>
      <xdr:spPr>
        <a:xfrm>
          <a:off x="10882312" y="2884707"/>
          <a:ext cx="3833813" cy="699073"/>
        </a:xfrm>
        <a:prstGeom prst="wedgeRoundRectCallout">
          <a:avLst>
            <a:gd name="adj1" fmla="val -26662"/>
            <a:gd name="adj2" fmla="val -131190"/>
            <a:gd name="adj3" fmla="val 16667"/>
          </a:avLst>
        </a:prstGeom>
        <a:solidFill>
          <a:srgbClr val="ED7D31">
            <a:alpha val="92157"/>
          </a:srgb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chemeClr val="bg1"/>
              </a:solidFill>
            </a:rPr>
            <a:t>印のついた項目は入力必須項目</a:t>
          </a:r>
          <a:r>
            <a:rPr kumimoji="1" lang="ja-JP" altLang="en-US" sz="1100" b="1">
              <a:solidFill>
                <a:schemeClr val="bg1"/>
              </a:solidFill>
            </a:rPr>
            <a:t>となります。</a:t>
          </a:r>
          <a:endParaRPr kumimoji="1" lang="en-US" altLang="ja-JP" sz="1100" b="1">
            <a:solidFill>
              <a:schemeClr val="bg1"/>
            </a:solidFill>
          </a:endParaRPr>
        </a:p>
        <a:p>
          <a:pPr algn="l"/>
          <a:r>
            <a:rPr kumimoji="1" lang="ja-JP" altLang="en-US" sz="1100" b="1">
              <a:solidFill>
                <a:schemeClr val="bg1"/>
              </a:solidFill>
            </a:rPr>
            <a:t>必ず入力してください。</a:t>
          </a:r>
          <a:endParaRPr kumimoji="1" lang="en-US" altLang="ja-JP"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0F05333A-D070-4396-ABB2-9BFE46C82A0A}"/>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07D9221C-2A1C-41A0-AC5E-22C98EDB3B39}"/>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748391</xdr:colOff>
      <xdr:row>0</xdr:row>
      <xdr:rowOff>312965</xdr:rowOff>
    </xdr:from>
    <xdr:to>
      <xdr:col>14</xdr:col>
      <xdr:colOff>4163787</xdr:colOff>
      <xdr:row>3</xdr:row>
      <xdr:rowOff>0</xdr:rowOff>
    </xdr:to>
    <xdr:sp macro="" textlink="">
      <xdr:nvSpPr>
        <xdr:cNvPr id="4" name="四角形: 角を丸くする 3">
          <a:extLst>
            <a:ext uri="{FF2B5EF4-FFF2-40B4-BE49-F238E27FC236}">
              <a16:creationId xmlns:a16="http://schemas.microsoft.com/office/drawing/2014/main" id="{958F1687-67E1-4CB7-A236-B3B5360D9CF9}"/>
            </a:ext>
          </a:extLst>
        </xdr:cNvPr>
        <xdr:cNvSpPr/>
      </xdr:nvSpPr>
      <xdr:spPr>
        <a:xfrm>
          <a:off x="14518820" y="312965"/>
          <a:ext cx="4259038" cy="7892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1438956</xdr:colOff>
      <xdr:row>9</xdr:row>
      <xdr:rowOff>268741</xdr:rowOff>
    </xdr:from>
    <xdr:to>
      <xdr:col>14</xdr:col>
      <xdr:colOff>3738562</xdr:colOff>
      <xdr:row>10</xdr:row>
      <xdr:rowOff>500063</xdr:rowOff>
    </xdr:to>
    <xdr:sp macro="" textlink="">
      <xdr:nvSpPr>
        <xdr:cNvPr id="5" name="吹き出し: 角を丸めた四角形 4">
          <a:extLst>
            <a:ext uri="{FF2B5EF4-FFF2-40B4-BE49-F238E27FC236}">
              <a16:creationId xmlns:a16="http://schemas.microsoft.com/office/drawing/2014/main" id="{D5DEB949-261C-4205-96CA-6B5F339D99C2}"/>
            </a:ext>
          </a:extLst>
        </xdr:cNvPr>
        <xdr:cNvSpPr/>
      </xdr:nvSpPr>
      <xdr:spPr>
        <a:xfrm>
          <a:off x="6201456" y="5083196"/>
          <a:ext cx="12153651" cy="1027958"/>
        </a:xfrm>
        <a:prstGeom prst="wedgeRoundRectCallout">
          <a:avLst>
            <a:gd name="adj1" fmla="val -33269"/>
            <a:gd name="adj2" fmla="val 11269"/>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a:solidFill>
                <a:schemeClr val="bg1"/>
              </a:solidFill>
            </a:rPr>
            <a:t>第</a:t>
          </a:r>
          <a:r>
            <a:rPr kumimoji="1" lang="en-US" altLang="ja-JP" sz="3200" b="1">
              <a:solidFill>
                <a:schemeClr val="bg1"/>
              </a:solidFill>
            </a:rPr>
            <a:t>2</a:t>
          </a:r>
          <a:r>
            <a:rPr kumimoji="1" lang="ja-JP" altLang="en-US" sz="3200" b="1">
              <a:solidFill>
                <a:schemeClr val="bg1"/>
              </a:solidFill>
            </a:rPr>
            <a:t>年度目以降も、対象期間に注意しながら入力してください。</a:t>
          </a:r>
        </a:p>
      </xdr:txBody>
    </xdr:sp>
    <xdr:clientData/>
  </xdr:twoCellAnchor>
  <xdr:twoCellAnchor>
    <xdr:from>
      <xdr:col>2</xdr:col>
      <xdr:colOff>1765327</xdr:colOff>
      <xdr:row>6</xdr:row>
      <xdr:rowOff>79641</xdr:rowOff>
    </xdr:from>
    <xdr:to>
      <xdr:col>6</xdr:col>
      <xdr:colOff>403412</xdr:colOff>
      <xdr:row>6</xdr:row>
      <xdr:rowOff>762001</xdr:rowOff>
    </xdr:to>
    <xdr:sp macro="" textlink="">
      <xdr:nvSpPr>
        <xdr:cNvPr id="6" name="吹き出し: 角を丸めた四角形 5">
          <a:extLst>
            <a:ext uri="{FF2B5EF4-FFF2-40B4-BE49-F238E27FC236}">
              <a16:creationId xmlns:a16="http://schemas.microsoft.com/office/drawing/2014/main" id="{213B5C0C-6A61-4738-8FF3-13E8EEBC13C8}"/>
            </a:ext>
          </a:extLst>
        </xdr:cNvPr>
        <xdr:cNvSpPr/>
      </xdr:nvSpPr>
      <xdr:spPr>
        <a:xfrm>
          <a:off x="4062533" y="2511317"/>
          <a:ext cx="4711673" cy="682360"/>
        </a:xfrm>
        <a:prstGeom prst="wedgeRoundRectCallout">
          <a:avLst>
            <a:gd name="adj1" fmla="val -23829"/>
            <a:gd name="adj2" fmla="val -196400"/>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「登録番号・氏名」、「登録部門数」、「対象となる部門を列記」</a:t>
          </a:r>
          <a:endParaRPr kumimoji="1" lang="en-US" altLang="ja-JP" sz="1100" b="1">
            <a:solidFill>
              <a:schemeClr val="bg1"/>
            </a:solidFill>
          </a:endParaRPr>
        </a:p>
        <a:p>
          <a:pPr algn="l"/>
          <a:r>
            <a:rPr kumimoji="1" lang="ja-JP" altLang="en-US" sz="1100" b="1">
              <a:solidFill>
                <a:schemeClr val="bg1"/>
              </a:solidFill>
            </a:rPr>
            <a:t>上記の項目は第</a:t>
          </a:r>
          <a:r>
            <a:rPr kumimoji="1" lang="en-US" altLang="ja-JP" sz="1100" b="1">
              <a:solidFill>
                <a:schemeClr val="bg1"/>
              </a:solidFill>
            </a:rPr>
            <a:t>1</a:t>
          </a:r>
          <a:r>
            <a:rPr kumimoji="1" lang="ja-JP" altLang="en-US" sz="1100" b="1">
              <a:solidFill>
                <a:schemeClr val="bg1"/>
              </a:solidFill>
            </a:rPr>
            <a:t>年度に入力すれば、第</a:t>
          </a:r>
          <a:r>
            <a:rPr kumimoji="1" lang="en-US" altLang="ja-JP" sz="1100" b="1">
              <a:solidFill>
                <a:schemeClr val="bg1"/>
              </a:solidFill>
            </a:rPr>
            <a:t>2</a:t>
          </a:r>
          <a:r>
            <a:rPr kumimoji="1" lang="ja-JP" altLang="en-US" sz="1100" b="1">
              <a:solidFill>
                <a:schemeClr val="bg1"/>
              </a:solidFill>
            </a:rPr>
            <a:t>年度以降は自動入力されます。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F4860AEA-AEDD-4DCB-8196-E27296446EF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98B7BB21-479D-4537-BFE2-A33E9B52432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7DC359E3-B0C8-4687-908E-580F0C81682E}"/>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932F3131-B1FA-411C-BF96-F8BFB85D4B3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7FE174F4-CCD9-4B4C-BBAA-34F90D6D86B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B5C26625-DE3A-49B7-B0AC-D320844ED485}"/>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6A54B966-6933-4B1A-9A2D-2D3C42E21EED}"/>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2D1E92FE-0433-480F-B563-0C16A7D93013}"/>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4A16713B-EBAD-49C3-AC64-732A53EE06DB}"/>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103495</xdr:colOff>
      <xdr:row>35</xdr:row>
      <xdr:rowOff>122385</xdr:rowOff>
    </xdr:from>
    <xdr:to>
      <xdr:col>13</xdr:col>
      <xdr:colOff>633133</xdr:colOff>
      <xdr:row>40</xdr:row>
      <xdr:rowOff>164887</xdr:rowOff>
    </xdr:to>
    <xdr:sp macro="" textlink="">
      <xdr:nvSpPr>
        <xdr:cNvPr id="8" name="吹き出し: 角を丸めた四角形 7">
          <a:extLst>
            <a:ext uri="{FF2B5EF4-FFF2-40B4-BE49-F238E27FC236}">
              <a16:creationId xmlns:a16="http://schemas.microsoft.com/office/drawing/2014/main" id="{4A2E96C1-E59A-407A-BB25-B1A648CFD0AC}"/>
            </a:ext>
          </a:extLst>
        </xdr:cNvPr>
        <xdr:cNvSpPr/>
      </xdr:nvSpPr>
      <xdr:spPr>
        <a:xfrm>
          <a:off x="6389995" y="7383797"/>
          <a:ext cx="4328432" cy="882943"/>
        </a:xfrm>
        <a:prstGeom prst="wedgeRoundRectCallout">
          <a:avLst>
            <a:gd name="adj1" fmla="val 10226"/>
            <a:gd name="adj2" fmla="val -88254"/>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取得形態による上限が考慮された単位が出力されます。</a:t>
          </a:r>
          <a:endParaRPr kumimoji="1" lang="en-US" altLang="ja-JP" sz="1100" b="1">
            <a:solidFill>
              <a:schemeClr val="bg1"/>
            </a:solidFill>
          </a:endParaRPr>
        </a:p>
        <a:p>
          <a:pPr algn="l"/>
          <a:r>
            <a:rPr kumimoji="1" lang="ja-JP" altLang="en-US" sz="1100" b="1">
              <a:solidFill>
                <a:schemeClr val="bg1"/>
              </a:solidFill>
            </a:rPr>
            <a:t>例の場合、</a:t>
          </a:r>
          <a:r>
            <a:rPr kumimoji="1" lang="ja-JP" altLang="ja-JP" sz="1100" b="1">
              <a:solidFill>
                <a:schemeClr val="lt1"/>
              </a:solidFill>
              <a:effectLst/>
              <a:latin typeface="+mn-lt"/>
              <a:ea typeface="+mn-ea"/>
              <a:cs typeface="+mn-cs"/>
            </a:rPr>
            <a:t>単純集計</a:t>
          </a:r>
          <a:r>
            <a:rPr kumimoji="1" lang="ja-JP" altLang="en-US" sz="1100" b="1">
              <a:solidFill>
                <a:schemeClr val="lt1"/>
              </a:solidFill>
              <a:effectLst/>
              <a:latin typeface="+mn-lt"/>
              <a:ea typeface="+mn-ea"/>
              <a:cs typeface="+mn-cs"/>
            </a:rPr>
            <a:t>の</a:t>
          </a:r>
          <a:r>
            <a:rPr kumimoji="1" lang="ja-JP" altLang="en-US" sz="1100" b="1">
              <a:solidFill>
                <a:schemeClr val="bg1"/>
              </a:solidFill>
            </a:rPr>
            <a:t>第</a:t>
          </a:r>
          <a:r>
            <a:rPr kumimoji="1" lang="en-US" altLang="ja-JP" sz="1100" b="1">
              <a:solidFill>
                <a:schemeClr val="bg1"/>
              </a:solidFill>
            </a:rPr>
            <a:t>5</a:t>
          </a:r>
          <a:r>
            <a:rPr kumimoji="1" lang="ja-JP" altLang="en-US" sz="1100" b="1">
              <a:solidFill>
                <a:schemeClr val="bg1"/>
              </a:solidFill>
            </a:rPr>
            <a:t>年度「現場経験」の項目が</a:t>
          </a:r>
          <a:r>
            <a:rPr kumimoji="1" lang="en-US" altLang="ja-JP" sz="1100" b="1">
              <a:solidFill>
                <a:schemeClr val="bg1"/>
              </a:solidFill>
            </a:rPr>
            <a:t>20</a:t>
          </a:r>
          <a:r>
            <a:rPr kumimoji="1" lang="ja-JP" altLang="en-US" sz="1100" b="1">
              <a:solidFill>
                <a:schemeClr val="bg1"/>
              </a:solidFill>
            </a:rPr>
            <a:t>単位取得となっていますが、再計算され上限の</a:t>
          </a:r>
          <a:r>
            <a:rPr kumimoji="1" lang="en-US" altLang="ja-JP" sz="1100" b="1">
              <a:solidFill>
                <a:schemeClr val="bg1"/>
              </a:solidFill>
            </a:rPr>
            <a:t>10</a:t>
          </a:r>
          <a:r>
            <a:rPr kumimoji="1" lang="ja-JP" altLang="en-US" sz="1100" b="1">
              <a:solidFill>
                <a:schemeClr val="bg1"/>
              </a:solidFill>
            </a:rPr>
            <a:t>単位に絞られています。</a:t>
          </a:r>
        </a:p>
      </xdr:txBody>
    </xdr:sp>
    <xdr:clientData/>
  </xdr:twoCellAnchor>
  <xdr:twoCellAnchor>
    <xdr:from>
      <xdr:col>2</xdr:col>
      <xdr:colOff>453598</xdr:colOff>
      <xdr:row>36</xdr:row>
      <xdr:rowOff>2482</xdr:rowOff>
    </xdr:from>
    <xdr:to>
      <xdr:col>5</xdr:col>
      <xdr:colOff>762001</xdr:colOff>
      <xdr:row>40</xdr:row>
      <xdr:rowOff>112059</xdr:rowOff>
    </xdr:to>
    <xdr:sp macro="" textlink="">
      <xdr:nvSpPr>
        <xdr:cNvPr id="9" name="吹き出し: 角を丸めた四角形 8">
          <a:extLst>
            <a:ext uri="{FF2B5EF4-FFF2-40B4-BE49-F238E27FC236}">
              <a16:creationId xmlns:a16="http://schemas.microsoft.com/office/drawing/2014/main" id="{DF865C13-28E2-4C2D-A48E-DBD771AD4464}"/>
            </a:ext>
          </a:extLst>
        </xdr:cNvPr>
        <xdr:cNvSpPr/>
      </xdr:nvSpPr>
      <xdr:spPr>
        <a:xfrm>
          <a:off x="1114745" y="7387158"/>
          <a:ext cx="4006344" cy="781930"/>
        </a:xfrm>
        <a:prstGeom prst="wedgeRoundRectCallout">
          <a:avLst>
            <a:gd name="adj1" fmla="val -7846"/>
            <a:gd name="adj2" fmla="val -87983"/>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必ずこの箇所を確認し、更新に必要なＣＰＤ単位数を満たしているか確認してください。</a:t>
          </a:r>
        </a:p>
      </xdr:txBody>
    </xdr:sp>
    <xdr:clientData/>
  </xdr:twoCellAnchor>
  <xdr:twoCellAnchor>
    <xdr:from>
      <xdr:col>2</xdr:col>
      <xdr:colOff>1267306</xdr:colOff>
      <xdr:row>21</xdr:row>
      <xdr:rowOff>90448</xdr:rowOff>
    </xdr:from>
    <xdr:to>
      <xdr:col>6</xdr:col>
      <xdr:colOff>629131</xdr:colOff>
      <xdr:row>21</xdr:row>
      <xdr:rowOff>798019</xdr:rowOff>
    </xdr:to>
    <xdr:sp macro="" textlink="">
      <xdr:nvSpPr>
        <xdr:cNvPr id="10" name="吹き出し: 角を丸めた四角形 9">
          <a:extLst>
            <a:ext uri="{FF2B5EF4-FFF2-40B4-BE49-F238E27FC236}">
              <a16:creationId xmlns:a16="http://schemas.microsoft.com/office/drawing/2014/main" id="{CC690317-0468-42BD-BE84-DBC98369CC58}"/>
            </a:ext>
          </a:extLst>
        </xdr:cNvPr>
        <xdr:cNvSpPr/>
      </xdr:nvSpPr>
      <xdr:spPr>
        <a:xfrm>
          <a:off x="1928453" y="4135772"/>
          <a:ext cx="4023472" cy="707571"/>
        </a:xfrm>
        <a:prstGeom prst="wedgeRoundRectCallout">
          <a:avLst>
            <a:gd name="adj1" fmla="val -15685"/>
            <a:gd name="adj2" fmla="val -140330"/>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必ずこの箇所を確認し、更新に必要なＣＰＤ単位数を満たしているか確認してください。</a:t>
          </a:r>
        </a:p>
      </xdr:txBody>
    </xdr:sp>
    <xdr:clientData/>
  </xdr:twoCellAnchor>
  <xdr:twoCellAnchor>
    <xdr:from>
      <xdr:col>7</xdr:col>
      <xdr:colOff>927928</xdr:colOff>
      <xdr:row>0</xdr:row>
      <xdr:rowOff>192102</xdr:rowOff>
    </xdr:from>
    <xdr:to>
      <xdr:col>14</xdr:col>
      <xdr:colOff>308706</xdr:colOff>
      <xdr:row>3</xdr:row>
      <xdr:rowOff>105014</xdr:rowOff>
    </xdr:to>
    <xdr:sp macro="" textlink="">
      <xdr:nvSpPr>
        <xdr:cNvPr id="11" name="吹き出し: 角を丸めた四角形 10">
          <a:extLst>
            <a:ext uri="{FF2B5EF4-FFF2-40B4-BE49-F238E27FC236}">
              <a16:creationId xmlns:a16="http://schemas.microsoft.com/office/drawing/2014/main" id="{1F2D9F30-DE00-444B-A0E8-93B39D2F5F43}"/>
            </a:ext>
          </a:extLst>
        </xdr:cNvPr>
        <xdr:cNvSpPr/>
      </xdr:nvSpPr>
      <xdr:spPr>
        <a:xfrm>
          <a:off x="7214428" y="192102"/>
          <a:ext cx="3863131" cy="630088"/>
        </a:xfrm>
        <a:prstGeom prst="wedgeRoundRectCallout">
          <a:avLst>
            <a:gd name="adj1" fmla="val -64647"/>
            <a:gd name="adj2" fmla="val 11808"/>
            <a:gd name="adj3" fmla="val 16667"/>
          </a:avLst>
        </a:prstGeom>
        <a:solidFill>
          <a:schemeClr val="accent2">
            <a:alpha val="69000"/>
          </a:schemeClr>
        </a:solidFill>
        <a:ln w="3810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a:t>
          </a:r>
          <a:r>
            <a:rPr kumimoji="1" lang="en-US" altLang="ja-JP" sz="1100" b="1">
              <a:solidFill>
                <a:schemeClr val="bg1"/>
              </a:solidFill>
            </a:rPr>
            <a:t>1</a:t>
          </a:r>
          <a:r>
            <a:rPr kumimoji="1" lang="ja-JP" altLang="en-US" sz="1100" b="1">
              <a:solidFill>
                <a:schemeClr val="bg1"/>
              </a:solidFill>
            </a:rPr>
            <a:t>年度」で入力した項目が自動でコピーされるため</a:t>
          </a:r>
          <a:endParaRPr kumimoji="1" lang="en-US" altLang="ja-JP" sz="1100" b="1">
            <a:solidFill>
              <a:schemeClr val="bg1"/>
            </a:solidFill>
          </a:endParaRPr>
        </a:p>
        <a:p>
          <a:pPr algn="l"/>
          <a:r>
            <a:rPr kumimoji="1" lang="ja-JP" altLang="en-US" sz="1100" b="1">
              <a:solidFill>
                <a:schemeClr val="bg1"/>
              </a:solidFill>
            </a:rPr>
            <a:t>このページでの入力は不要です。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rota/Desktop/&#30331;&#37682;&#26356;&#26032;&#25163;&#24341;&#12365;&#12394;&#12393;/&#23436;&#25104;&#29256;/&#26368;&#32066;&#29256;/&#36229;&#23436;&#25104;&#29256;final/20220804_R4_CPD&#35352;&#37682;&#31807;&#12398;&#20316;&#25104;&#20363;+&#6534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R4_CPD_&#38306;&#36899;_&#30331;&#37682;&#26356;&#26032;&#35211;&#30452;&#12375;/&#22320;&#21306;&#21332;&#20250;&#12363;&#12425;&#12398;CPD&#35352;&#37682;&#31807;&#35211;&#30452;&#12375;&#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年度"/>
      <sheetName val="第2年度"/>
      <sheetName val="第3年度"/>
      <sheetName val="第4年度"/>
      <sheetName val="第5年度"/>
      <sheetName val="集計表（編集不可）"/>
      <sheetName val="参考（CPD単位一覧表等）"/>
    </sheetNames>
    <sheetDataSet>
      <sheetData sheetId="0">
        <row r="2">
          <cell r="C2" t="str">
            <v>地質太郎</v>
          </cell>
        </row>
        <row r="3">
          <cell r="D3">
            <v>2</v>
          </cell>
        </row>
        <row r="5">
          <cell r="F5" t="str">
            <v>現場調査部門、土壌・地下水汚染部門</v>
          </cell>
        </row>
        <row r="37">
          <cell r="T37">
            <v>64.316666666666663</v>
          </cell>
          <cell r="U37">
            <v>12.5</v>
          </cell>
          <cell r="V37">
            <v>13.5</v>
          </cell>
          <cell r="W37">
            <v>25</v>
          </cell>
          <cell r="X37">
            <v>3</v>
          </cell>
          <cell r="Y37">
            <v>3</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得形態の分類表"/>
      <sheetName val="取得形態①"/>
      <sheetName val="取得形態②"/>
      <sheetName val="取得形態③"/>
      <sheetName val="取得形態④"/>
      <sheetName val="取得形態⑤"/>
      <sheetName val="CPD単位集計表"/>
      <sheetName val="リンク元データ"/>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C4">
            <v>43070</v>
          </cell>
        </row>
        <row r="13">
          <cell r="C13">
            <v>30</v>
          </cell>
        </row>
        <row r="14">
          <cell r="C14">
            <v>20</v>
          </cell>
        </row>
        <row r="16">
          <cell r="C16">
            <v>20</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C1BE-2EFC-4A16-910A-EAA04B34145F}">
  <sheetPr>
    <tabColor theme="7" tint="0.79998168889431442"/>
    <pageSetUpPr fitToPage="1"/>
  </sheetPr>
  <dimension ref="A1:Y39"/>
  <sheetViews>
    <sheetView tabSelected="1"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21" t="s">
        <v>164</v>
      </c>
      <c r="B1" s="121"/>
      <c r="C1" s="121"/>
      <c r="D1" s="121"/>
      <c r="E1" s="121"/>
      <c r="F1" s="1"/>
      <c r="G1" s="1"/>
      <c r="H1" s="1"/>
      <c r="I1" s="1"/>
      <c r="J1" s="1"/>
      <c r="K1" s="1"/>
      <c r="L1" s="1"/>
      <c r="M1" s="1"/>
      <c r="N1" s="1"/>
      <c r="O1" s="2"/>
      <c r="P1" s="1"/>
      <c r="Q1" s="52"/>
      <c r="R1" s="52"/>
      <c r="S1" s="56"/>
      <c r="T1" s="56"/>
      <c r="U1" s="56"/>
      <c r="V1" s="56"/>
      <c r="W1" s="56"/>
      <c r="X1" s="56"/>
      <c r="Y1" s="56"/>
    </row>
    <row r="2" spans="1:25" ht="30" customHeight="1" thickBot="1" x14ac:dyDescent="0.45">
      <c r="A2" s="33" t="s">
        <v>59</v>
      </c>
      <c r="B2" s="33"/>
      <c r="C2" s="53" t="s">
        <v>161</v>
      </c>
      <c r="D2" s="1" t="s">
        <v>42</v>
      </c>
      <c r="E2" s="1"/>
      <c r="F2" s="120" t="s">
        <v>65</v>
      </c>
      <c r="G2" s="120"/>
      <c r="H2" s="120"/>
      <c r="I2" s="51"/>
      <c r="J2" s="50" t="s">
        <v>58</v>
      </c>
      <c r="K2" s="1"/>
      <c r="L2" s="1"/>
      <c r="M2" s="1"/>
      <c r="N2" s="1"/>
      <c r="O2" s="62" t="s">
        <v>52</v>
      </c>
      <c r="P2" s="1"/>
      <c r="Q2" s="52"/>
      <c r="R2" s="52"/>
      <c r="S2" s="56"/>
      <c r="T2" s="56"/>
      <c r="U2" s="56"/>
      <c r="V2" s="56"/>
      <c r="W2" s="56"/>
      <c r="X2" s="56"/>
      <c r="Y2" s="56"/>
    </row>
    <row r="3" spans="1:25" ht="30" customHeight="1" x14ac:dyDescent="0.4">
      <c r="A3" s="33" t="s">
        <v>57</v>
      </c>
      <c r="B3" s="34"/>
      <c r="C3" s="34"/>
      <c r="D3" s="44">
        <v>2</v>
      </c>
      <c r="E3" s="1" t="s">
        <v>43</v>
      </c>
      <c r="F3" s="118"/>
      <c r="G3" s="119"/>
      <c r="H3" s="119"/>
      <c r="I3" s="119"/>
      <c r="J3" s="1"/>
      <c r="K3" s="1"/>
      <c r="L3" s="1"/>
      <c r="M3" s="1"/>
      <c r="N3" s="1"/>
      <c r="O3" s="62" t="s">
        <v>68</v>
      </c>
      <c r="P3" s="47"/>
      <c r="Q3" s="17"/>
      <c r="R3" s="17"/>
      <c r="S3" s="56"/>
      <c r="T3" s="56"/>
      <c r="U3" s="56"/>
      <c r="V3" s="56"/>
      <c r="W3" s="56"/>
      <c r="X3" s="56"/>
      <c r="Y3" s="56"/>
    </row>
    <row r="4" spans="1:25" ht="30" customHeight="1" x14ac:dyDescent="0.4">
      <c r="A4" s="33" t="s">
        <v>63</v>
      </c>
      <c r="B4" s="33"/>
      <c r="C4" s="33"/>
      <c r="D4" s="1">
        <f>K37</f>
        <v>118.31666666666666</v>
      </c>
      <c r="E4" s="35" t="s">
        <v>64</v>
      </c>
      <c r="F4" s="1"/>
      <c r="G4" s="1"/>
      <c r="H4" s="1"/>
      <c r="I4" s="1"/>
      <c r="J4" s="1"/>
      <c r="K4" s="1"/>
      <c r="L4" s="1"/>
      <c r="M4" s="1"/>
      <c r="N4" s="1"/>
      <c r="P4" s="5"/>
      <c r="Q4" s="17"/>
      <c r="R4" s="17"/>
      <c r="S4" s="56"/>
      <c r="T4" s="56"/>
      <c r="U4" s="56"/>
      <c r="V4" s="56"/>
      <c r="W4" s="56"/>
      <c r="X4" s="56"/>
      <c r="Y4" s="56"/>
    </row>
    <row r="5" spans="1:25" ht="30" customHeight="1" x14ac:dyDescent="0.4">
      <c r="A5" s="3" t="s">
        <v>60</v>
      </c>
      <c r="B5" s="4"/>
      <c r="C5" s="4"/>
      <c r="E5" s="1"/>
      <c r="F5" s="117" t="s">
        <v>162</v>
      </c>
      <c r="G5" s="117"/>
      <c r="H5" s="117"/>
      <c r="I5" s="117"/>
      <c r="J5" s="117"/>
      <c r="K5" s="117"/>
      <c r="L5" s="117"/>
      <c r="M5" s="1" t="s">
        <v>42</v>
      </c>
      <c r="N5" s="1"/>
      <c r="O5" s="13"/>
      <c r="P5" s="5"/>
      <c r="Q5" s="17"/>
      <c r="R5" s="17"/>
      <c r="S5" s="56"/>
      <c r="T5" s="56"/>
      <c r="U5" s="56"/>
      <c r="V5" s="56"/>
      <c r="W5" s="56"/>
      <c r="X5" s="56"/>
      <c r="Y5" s="56"/>
    </row>
    <row r="6" spans="1:25" ht="45" customHeight="1" x14ac:dyDescent="0.4">
      <c r="A6" s="14" t="s">
        <v>13</v>
      </c>
      <c r="B6" s="11" t="s">
        <v>0</v>
      </c>
      <c r="C6" s="11" t="s">
        <v>1</v>
      </c>
      <c r="D6" s="12" t="s">
        <v>2</v>
      </c>
      <c r="E6" s="14" t="s">
        <v>15</v>
      </c>
      <c r="F6" s="12" t="s">
        <v>46</v>
      </c>
      <c r="G6" s="11" t="s">
        <v>3</v>
      </c>
      <c r="H6" s="11" t="s">
        <v>4</v>
      </c>
      <c r="I6" s="11" t="s">
        <v>5</v>
      </c>
      <c r="J6" s="11" t="s">
        <v>6</v>
      </c>
      <c r="K6" s="11" t="s">
        <v>7</v>
      </c>
      <c r="L6" s="11" t="s">
        <v>8</v>
      </c>
      <c r="M6" s="15" t="s">
        <v>9</v>
      </c>
      <c r="N6" s="12" t="s">
        <v>10</v>
      </c>
      <c r="O6" s="15" t="s">
        <v>11</v>
      </c>
      <c r="P6" s="15" t="s">
        <v>16</v>
      </c>
      <c r="Q6" s="58" t="s">
        <v>45</v>
      </c>
      <c r="R6" s="58" t="s">
        <v>66</v>
      </c>
      <c r="S6" s="56"/>
      <c r="T6" s="56" t="s">
        <v>18</v>
      </c>
      <c r="U6" s="56" t="s">
        <v>19</v>
      </c>
      <c r="V6" s="56" t="s">
        <v>20</v>
      </c>
      <c r="W6" s="56" t="s">
        <v>21</v>
      </c>
      <c r="X6" s="56" t="s">
        <v>22</v>
      </c>
      <c r="Y6" s="56" t="s">
        <v>41</v>
      </c>
    </row>
    <row r="7" spans="1:25" s="6" customFormat="1" ht="63" customHeight="1" x14ac:dyDescent="0.4">
      <c r="A7" s="72">
        <v>1</v>
      </c>
      <c r="B7" s="66" t="s">
        <v>70</v>
      </c>
      <c r="C7" s="66" t="s">
        <v>71</v>
      </c>
      <c r="D7" s="66"/>
      <c r="E7" s="66" t="s">
        <v>72</v>
      </c>
      <c r="F7" s="108" t="s">
        <v>73</v>
      </c>
      <c r="G7" s="67">
        <v>43445</v>
      </c>
      <c r="H7" s="67">
        <v>43446</v>
      </c>
      <c r="I7" s="66">
        <v>9</v>
      </c>
      <c r="J7" s="66" t="s">
        <v>74</v>
      </c>
      <c r="K7" s="66">
        <v>9</v>
      </c>
      <c r="L7" s="68" t="s">
        <v>75</v>
      </c>
      <c r="M7" s="66" t="s">
        <v>70</v>
      </c>
      <c r="N7" s="66"/>
      <c r="O7" s="66" t="s">
        <v>76</v>
      </c>
      <c r="P7" s="66" t="s">
        <v>77</v>
      </c>
      <c r="Q7" s="82"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表彰の場合は、表彰状の添付が必須</v>
      </c>
      <c r="R7" s="60" t="str">
        <f>IF(AND(H7&gt;=DATEVALUE("2018/12/1"),H7&lt;=DATEVALUE("2019/11/30")),"","×")</f>
        <v/>
      </c>
      <c r="S7" s="57"/>
      <c r="T7" s="57">
        <f>IF(COUNTIF(P7,"*①*"),K7)</f>
        <v>9</v>
      </c>
      <c r="U7" s="57" t="b">
        <f>IF(COUNTIF(P7,"*②*"),K7)</f>
        <v>0</v>
      </c>
      <c r="V7" s="57" t="b">
        <f>IF(COUNTIF(P7,"*③*"),K7)</f>
        <v>0</v>
      </c>
      <c r="W7" s="57" t="b">
        <f>IF(COUNTIF(P7,"*④*"),K7)</f>
        <v>0</v>
      </c>
      <c r="X7" s="57" t="b">
        <f>IF(COUNTIF(P7,"*⑤*"),K7)</f>
        <v>0</v>
      </c>
      <c r="Y7" s="57" t="b">
        <f>IF(COUNTIF(O7,"*土壌汚染*"),K7)</f>
        <v>0</v>
      </c>
    </row>
    <row r="8" spans="1:25" s="6" customFormat="1" ht="63" customHeight="1" x14ac:dyDescent="0.4">
      <c r="A8" s="73">
        <f>A7+1</f>
        <v>2</v>
      </c>
      <c r="B8" s="66" t="s">
        <v>78</v>
      </c>
      <c r="C8" s="66" t="s">
        <v>79</v>
      </c>
      <c r="D8" s="66">
        <v>1111</v>
      </c>
      <c r="E8" s="66" t="s">
        <v>80</v>
      </c>
      <c r="F8" s="66" t="s">
        <v>73</v>
      </c>
      <c r="G8" s="67">
        <v>43515</v>
      </c>
      <c r="H8" s="67">
        <v>43515</v>
      </c>
      <c r="I8" s="66">
        <v>3</v>
      </c>
      <c r="J8" s="66" t="s">
        <v>74</v>
      </c>
      <c r="K8" s="66">
        <v>3</v>
      </c>
      <c r="L8" s="68" t="s">
        <v>75</v>
      </c>
      <c r="M8" s="66" t="s">
        <v>81</v>
      </c>
      <c r="N8" s="66"/>
      <c r="O8" s="69" t="s">
        <v>82</v>
      </c>
      <c r="P8" s="66" t="s">
        <v>77</v>
      </c>
      <c r="Q8" s="82"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表彰の場合は、表彰状の添付が必須</v>
      </c>
      <c r="R8" s="60" t="str">
        <f>IF(AND(H8&gt;=DATEVALUE("2018/12/1"),H8&lt;=DATEVALUE("2019/11/30")),"","×")</f>
        <v/>
      </c>
      <c r="S8" s="57"/>
      <c r="T8" s="57">
        <f t="shared" ref="T8:T36" si="1">IF(COUNTIF(P8,"*①*"),K8)</f>
        <v>3</v>
      </c>
      <c r="U8" s="57" t="b">
        <f t="shared" ref="U8:U36" si="2">IF(COUNTIF(P8,"*②*"),K8)</f>
        <v>0</v>
      </c>
      <c r="V8" s="57" t="b">
        <f t="shared" ref="V8:V36" si="3">IF(COUNTIF(P8,"*③*"),K8)</f>
        <v>0</v>
      </c>
      <c r="W8" s="57" t="b">
        <f t="shared" ref="W8:W36" si="4">IF(COUNTIF(P8,"*④*"),K8)</f>
        <v>0</v>
      </c>
      <c r="X8" s="57" t="b">
        <f t="shared" ref="X8:X36" si="5">IF(COUNTIF(P8,"*⑤*"),K8)</f>
        <v>0</v>
      </c>
      <c r="Y8" s="57">
        <f t="shared" ref="Y8:Y36" si="6">IF(COUNTIF(O8,"*土壌汚染*"),K8)</f>
        <v>3</v>
      </c>
    </row>
    <row r="9" spans="1:25" s="6" customFormat="1" ht="80.25" customHeight="1" x14ac:dyDescent="0.4">
      <c r="A9" s="73">
        <f>A8+1</f>
        <v>3</v>
      </c>
      <c r="B9" s="66" t="s">
        <v>83</v>
      </c>
      <c r="C9" s="66" t="s">
        <v>163</v>
      </c>
      <c r="D9" s="66"/>
      <c r="E9" s="66" t="s">
        <v>84</v>
      </c>
      <c r="F9" s="66" t="s">
        <v>85</v>
      </c>
      <c r="G9" s="67">
        <v>43160</v>
      </c>
      <c r="H9" s="67">
        <v>43160</v>
      </c>
      <c r="I9" s="109">
        <f>20/60</f>
        <v>0.33333333333333331</v>
      </c>
      <c r="J9" s="66" t="s">
        <v>74</v>
      </c>
      <c r="K9" s="110">
        <f>I9*5</f>
        <v>1.6666666666666665</v>
      </c>
      <c r="L9" s="68" t="s">
        <v>75</v>
      </c>
      <c r="M9" s="66" t="s">
        <v>86</v>
      </c>
      <c r="N9" s="66"/>
      <c r="O9" s="66" t="s">
        <v>87</v>
      </c>
      <c r="P9" s="66" t="s">
        <v>77</v>
      </c>
      <c r="Q9" s="82" t="str">
        <f t="shared" si="0"/>
        <v xml:space="preserve"> 表彰の場合は、表彰状の添付が必須</v>
      </c>
      <c r="R9" s="114" t="str">
        <f>IF(AND(H9&gt;=DATEVALUE("2018/12/1"),H9&lt;=DATEVALUE("2019/11/30")),"","×")</f>
        <v>×</v>
      </c>
      <c r="S9" s="57"/>
      <c r="T9" s="57">
        <f t="shared" si="1"/>
        <v>1.6666666666666665</v>
      </c>
      <c r="U9" s="57" t="b">
        <f t="shared" si="2"/>
        <v>0</v>
      </c>
      <c r="V9" s="57" t="b">
        <f t="shared" si="3"/>
        <v>0</v>
      </c>
      <c r="W9" s="57" t="b">
        <f t="shared" si="4"/>
        <v>0</v>
      </c>
      <c r="X9" s="57" t="b">
        <f t="shared" si="5"/>
        <v>0</v>
      </c>
      <c r="Y9" s="57" t="b">
        <f t="shared" si="6"/>
        <v>0</v>
      </c>
    </row>
    <row r="10" spans="1:25" s="6" customFormat="1" ht="80.25" customHeight="1" x14ac:dyDescent="0.4">
      <c r="A10" s="73">
        <f t="shared" ref="A10:A35" si="7">A9+1</f>
        <v>4</v>
      </c>
      <c r="B10" s="66" t="s">
        <v>88</v>
      </c>
      <c r="C10" s="66" t="s">
        <v>89</v>
      </c>
      <c r="D10" s="66"/>
      <c r="E10" s="66" t="s">
        <v>84</v>
      </c>
      <c r="F10" s="66" t="s">
        <v>90</v>
      </c>
      <c r="G10" s="67">
        <v>43617</v>
      </c>
      <c r="H10" s="67">
        <v>43617</v>
      </c>
      <c r="I10" s="66">
        <v>3</v>
      </c>
      <c r="J10" s="66" t="s">
        <v>74</v>
      </c>
      <c r="K10" s="66">
        <v>9</v>
      </c>
      <c r="L10" s="68" t="s">
        <v>91</v>
      </c>
      <c r="M10" s="66" t="s">
        <v>88</v>
      </c>
      <c r="N10" s="66"/>
      <c r="O10" s="66" t="s">
        <v>92</v>
      </c>
      <c r="P10" s="66" t="s">
        <v>77</v>
      </c>
      <c r="Q10" s="82" t="str">
        <f t="shared" si="0"/>
        <v xml:space="preserve"> 表彰の場合は、表彰状の添付が必須</v>
      </c>
      <c r="R10" s="60" t="str">
        <f>IF(AND(H10&gt;=DATEVALUE("2018/12/1"),H10&lt;=DATEVALUE("2019/11/30")),"","×")</f>
        <v/>
      </c>
      <c r="S10" s="57"/>
      <c r="T10" s="57">
        <f t="shared" si="1"/>
        <v>9</v>
      </c>
      <c r="U10" s="57" t="b">
        <f t="shared" si="2"/>
        <v>0</v>
      </c>
      <c r="V10" s="57" t="b">
        <f t="shared" si="3"/>
        <v>0</v>
      </c>
      <c r="W10" s="57" t="b">
        <f t="shared" si="4"/>
        <v>0</v>
      </c>
      <c r="X10" s="57" t="b">
        <f t="shared" si="5"/>
        <v>0</v>
      </c>
      <c r="Y10" s="57" t="b">
        <f t="shared" si="6"/>
        <v>0</v>
      </c>
    </row>
    <row r="11" spans="1:25" s="6" customFormat="1" ht="63" customHeight="1" x14ac:dyDescent="0.4">
      <c r="A11" s="73">
        <f t="shared" si="7"/>
        <v>5</v>
      </c>
      <c r="B11" s="66" t="s">
        <v>93</v>
      </c>
      <c r="C11" s="66" t="s">
        <v>94</v>
      </c>
      <c r="D11" s="66"/>
      <c r="E11" s="66" t="s">
        <v>95</v>
      </c>
      <c r="F11" s="66" t="s">
        <v>96</v>
      </c>
      <c r="G11" s="67">
        <v>43770</v>
      </c>
      <c r="H11" s="67">
        <v>43770</v>
      </c>
      <c r="I11" s="66">
        <v>1</v>
      </c>
      <c r="J11" s="66" t="s">
        <v>97</v>
      </c>
      <c r="K11" s="66">
        <v>20</v>
      </c>
      <c r="L11" s="68" t="s">
        <v>91</v>
      </c>
      <c r="M11" s="66" t="s">
        <v>93</v>
      </c>
      <c r="N11" s="66"/>
      <c r="O11" s="66" t="s">
        <v>98</v>
      </c>
      <c r="P11" s="66" t="s">
        <v>77</v>
      </c>
      <c r="Q11" s="82" t="str">
        <f t="shared" si="0"/>
        <v xml:space="preserve"> 表彰の場合は、表彰状の添付が必須</v>
      </c>
      <c r="R11" s="60" t="str">
        <f>IF(AND(H11&gt;=DATEVALUE("2018/12/1"),H11&lt;=DATEVALUE("2019/11/30")),"","×")</f>
        <v/>
      </c>
      <c r="S11" s="57"/>
      <c r="T11" s="57">
        <f t="shared" si="1"/>
        <v>20</v>
      </c>
      <c r="U11" s="57" t="b">
        <f t="shared" si="2"/>
        <v>0</v>
      </c>
      <c r="V11" s="57" t="b">
        <f t="shared" si="3"/>
        <v>0</v>
      </c>
      <c r="W11" s="57" t="b">
        <f t="shared" si="4"/>
        <v>0</v>
      </c>
      <c r="X11" s="57" t="b">
        <f t="shared" si="5"/>
        <v>0</v>
      </c>
      <c r="Y11" s="57" t="b">
        <f t="shared" si="6"/>
        <v>0</v>
      </c>
    </row>
    <row r="12" spans="1:25" s="6" customFormat="1" ht="81" customHeight="1" x14ac:dyDescent="0.4">
      <c r="A12" s="73">
        <f t="shared" si="7"/>
        <v>6</v>
      </c>
      <c r="B12" s="66" t="s">
        <v>99</v>
      </c>
      <c r="C12" s="66" t="s">
        <v>100</v>
      </c>
      <c r="D12" s="66"/>
      <c r="E12" s="66" t="s">
        <v>84</v>
      </c>
      <c r="F12" s="66" t="s">
        <v>85</v>
      </c>
      <c r="G12" s="67">
        <v>43779</v>
      </c>
      <c r="H12" s="67">
        <v>43779</v>
      </c>
      <c r="I12" s="66">
        <v>0.5</v>
      </c>
      <c r="J12" s="66" t="s">
        <v>74</v>
      </c>
      <c r="K12" s="66">
        <f>I12*5</f>
        <v>2.5</v>
      </c>
      <c r="L12" s="68" t="s">
        <v>101</v>
      </c>
      <c r="M12" s="66" t="s">
        <v>102</v>
      </c>
      <c r="N12" s="66"/>
      <c r="O12" s="66" t="s">
        <v>103</v>
      </c>
      <c r="P12" s="66" t="s">
        <v>104</v>
      </c>
      <c r="Q12" s="82" t="str">
        <f t="shared" si="0"/>
        <v xml:space="preserve"> 表彰の場合は、表彰状の添付が必須</v>
      </c>
      <c r="R12" s="60" t="str">
        <f>IF(AND(H12&gt;=DATEVALUE("2018/12/1"),H12&lt;=DATEVALUE("2019/11/30")),"","×")</f>
        <v/>
      </c>
      <c r="S12" s="57"/>
      <c r="T12" s="57" t="b">
        <f t="shared" si="1"/>
        <v>0</v>
      </c>
      <c r="U12" s="57">
        <f t="shared" si="2"/>
        <v>2.5</v>
      </c>
      <c r="V12" s="57" t="b">
        <f t="shared" si="3"/>
        <v>0</v>
      </c>
      <c r="W12" s="57" t="b">
        <f t="shared" si="4"/>
        <v>0</v>
      </c>
      <c r="X12" s="57" t="b">
        <f t="shared" si="5"/>
        <v>0</v>
      </c>
      <c r="Y12" s="57" t="b">
        <f t="shared" si="6"/>
        <v>0</v>
      </c>
    </row>
    <row r="13" spans="1:25" s="6" customFormat="1" ht="81" customHeight="1" x14ac:dyDescent="0.4">
      <c r="A13" s="73">
        <f t="shared" si="7"/>
        <v>7</v>
      </c>
      <c r="B13" s="108" t="s">
        <v>105</v>
      </c>
      <c r="C13" s="108" t="s">
        <v>106</v>
      </c>
      <c r="D13" s="108"/>
      <c r="E13" s="108" t="s">
        <v>107</v>
      </c>
      <c r="F13" s="108" t="s">
        <v>108</v>
      </c>
      <c r="G13" s="111">
        <v>43649</v>
      </c>
      <c r="H13" s="111">
        <v>43718</v>
      </c>
      <c r="I13" s="108">
        <v>10</v>
      </c>
      <c r="J13" s="108" t="s">
        <v>74</v>
      </c>
      <c r="K13" s="108">
        <v>20</v>
      </c>
      <c r="L13" s="112" t="s">
        <v>101</v>
      </c>
      <c r="M13" s="108" t="s">
        <v>109</v>
      </c>
      <c r="N13" s="108"/>
      <c r="O13" s="108" t="s">
        <v>110</v>
      </c>
      <c r="P13" s="108" t="s">
        <v>77</v>
      </c>
      <c r="Q13" s="82" t="str">
        <f t="shared" si="0"/>
        <v xml:space="preserve"> 表彰の場合は、表彰状の添付が必須</v>
      </c>
      <c r="R13" s="60" t="str">
        <f>IF(AND(H13&gt;=DATEVALUE("2018/12/1"),H13&lt;=DATEVALUE("2019/11/30")),"","×")</f>
        <v/>
      </c>
      <c r="S13" s="57"/>
      <c r="T13" s="57">
        <f t="shared" si="1"/>
        <v>20</v>
      </c>
      <c r="U13" s="57" t="b">
        <f t="shared" si="2"/>
        <v>0</v>
      </c>
      <c r="V13" s="57" t="b">
        <f t="shared" si="3"/>
        <v>0</v>
      </c>
      <c r="W13" s="57" t="b">
        <f t="shared" si="4"/>
        <v>0</v>
      </c>
      <c r="X13" s="57" t="b">
        <f t="shared" si="5"/>
        <v>0</v>
      </c>
      <c r="Y13" s="57" t="b">
        <f t="shared" si="6"/>
        <v>0</v>
      </c>
    </row>
    <row r="14" spans="1:25" s="6" customFormat="1" ht="81" customHeight="1" x14ac:dyDescent="0.4">
      <c r="A14" s="73">
        <f t="shared" si="7"/>
        <v>8</v>
      </c>
      <c r="B14" s="66" t="s">
        <v>105</v>
      </c>
      <c r="C14" s="66" t="s">
        <v>111</v>
      </c>
      <c r="D14" s="66">
        <v>8023</v>
      </c>
      <c r="E14" s="66" t="s">
        <v>107</v>
      </c>
      <c r="F14" s="66" t="s">
        <v>85</v>
      </c>
      <c r="G14" s="67">
        <v>43759</v>
      </c>
      <c r="H14" s="67">
        <v>43759</v>
      </c>
      <c r="I14" s="66">
        <v>0.33</v>
      </c>
      <c r="J14" s="66" t="s">
        <v>74</v>
      </c>
      <c r="K14" s="110">
        <f>I14*5</f>
        <v>1.6500000000000001</v>
      </c>
      <c r="L14" s="68" t="s">
        <v>75</v>
      </c>
      <c r="M14" s="66" t="s">
        <v>109</v>
      </c>
      <c r="N14" s="66"/>
      <c r="O14" s="66" t="s">
        <v>112</v>
      </c>
      <c r="P14" s="66" t="s">
        <v>77</v>
      </c>
      <c r="Q14" s="82" t="str">
        <f t="shared" si="0"/>
        <v xml:space="preserve"> 表彰の場合は、表彰状の添付が必須</v>
      </c>
      <c r="R14" s="60" t="str">
        <f>IF(AND(H14&gt;=DATEVALUE("2018/12/1"),H14&lt;=DATEVALUE("2019/11/30")),"","×")</f>
        <v/>
      </c>
      <c r="S14" s="57"/>
      <c r="T14" s="57">
        <f t="shared" si="1"/>
        <v>1.6500000000000001</v>
      </c>
      <c r="U14" s="57" t="b">
        <f t="shared" si="2"/>
        <v>0</v>
      </c>
      <c r="V14" s="57" t="b">
        <f t="shared" si="3"/>
        <v>0</v>
      </c>
      <c r="W14" s="57" t="b">
        <f t="shared" si="4"/>
        <v>0</v>
      </c>
      <c r="X14" s="57" t="b">
        <f t="shared" si="5"/>
        <v>0</v>
      </c>
      <c r="Y14" s="57" t="b">
        <f t="shared" si="6"/>
        <v>0</v>
      </c>
    </row>
    <row r="15" spans="1:25" s="6" customFormat="1" ht="64.5" customHeight="1" x14ac:dyDescent="0.4">
      <c r="A15" s="73">
        <f t="shared" si="7"/>
        <v>9</v>
      </c>
      <c r="B15" s="66" t="s">
        <v>113</v>
      </c>
      <c r="C15" s="66" t="s">
        <v>114</v>
      </c>
      <c r="D15" s="66"/>
      <c r="E15" s="66" t="s">
        <v>95</v>
      </c>
      <c r="F15" s="66" t="s">
        <v>96</v>
      </c>
      <c r="G15" s="67">
        <v>43745</v>
      </c>
      <c r="H15" s="67">
        <v>43745</v>
      </c>
      <c r="I15" s="66">
        <v>1</v>
      </c>
      <c r="J15" s="66" t="s">
        <v>97</v>
      </c>
      <c r="K15" s="66">
        <v>10</v>
      </c>
      <c r="L15" s="68" t="s">
        <v>91</v>
      </c>
      <c r="M15" s="66" t="s">
        <v>113</v>
      </c>
      <c r="N15" s="66"/>
      <c r="O15" s="66" t="s">
        <v>115</v>
      </c>
      <c r="P15" s="66" t="s">
        <v>104</v>
      </c>
      <c r="Q15" s="82" t="str">
        <f t="shared" si="0"/>
        <v xml:space="preserve"> 表彰の場合は、表彰状の添付が必須</v>
      </c>
      <c r="R15" s="60" t="str">
        <f>IF(AND(H15&gt;=DATEVALUE("2018/12/1"),H15&lt;=DATEVALUE("2019/11/30")),"","×")</f>
        <v/>
      </c>
      <c r="S15" s="57"/>
      <c r="T15" s="57" t="b">
        <f t="shared" si="1"/>
        <v>0</v>
      </c>
      <c r="U15" s="57">
        <f t="shared" si="2"/>
        <v>10</v>
      </c>
      <c r="V15" s="57" t="b">
        <f t="shared" si="3"/>
        <v>0</v>
      </c>
      <c r="W15" s="57" t="b">
        <f t="shared" si="4"/>
        <v>0</v>
      </c>
      <c r="X15" s="57" t="b">
        <f t="shared" si="5"/>
        <v>0</v>
      </c>
      <c r="Y15" s="57" t="b">
        <f t="shared" si="6"/>
        <v>0</v>
      </c>
    </row>
    <row r="16" spans="1:25" s="6" customFormat="1" ht="82.5" customHeight="1" x14ac:dyDescent="0.4">
      <c r="A16" s="73">
        <f t="shared" si="7"/>
        <v>10</v>
      </c>
      <c r="B16" s="69" t="s">
        <v>116</v>
      </c>
      <c r="C16" s="69" t="s">
        <v>117</v>
      </c>
      <c r="D16" s="69"/>
      <c r="E16" s="69" t="s">
        <v>95</v>
      </c>
      <c r="F16" s="69" t="s">
        <v>118</v>
      </c>
      <c r="G16" s="70">
        <v>43101</v>
      </c>
      <c r="H16" s="70">
        <v>43465</v>
      </c>
      <c r="I16" s="69">
        <v>8</v>
      </c>
      <c r="J16" s="69" t="s">
        <v>119</v>
      </c>
      <c r="K16" s="66">
        <v>4</v>
      </c>
      <c r="L16" s="71" t="s">
        <v>91</v>
      </c>
      <c r="M16" s="69" t="s">
        <v>120</v>
      </c>
      <c r="N16" s="69"/>
      <c r="O16" s="69" t="s">
        <v>121</v>
      </c>
      <c r="P16" s="66" t="s">
        <v>122</v>
      </c>
      <c r="Q16" s="82" t="str">
        <f t="shared" si="0"/>
        <v xml:space="preserve"> </v>
      </c>
      <c r="R16" s="60" t="str">
        <f>IF(AND(H16&gt;=DATEVALUE("2018/12/1"),H16&lt;=DATEVALUE("2019/11/30")),"","×")</f>
        <v/>
      </c>
      <c r="S16" s="57"/>
      <c r="T16" s="57" t="b">
        <f t="shared" si="1"/>
        <v>0</v>
      </c>
      <c r="U16" s="57" t="b">
        <f t="shared" si="2"/>
        <v>0</v>
      </c>
      <c r="V16" s="57">
        <f t="shared" si="3"/>
        <v>4</v>
      </c>
      <c r="W16" s="57" t="b">
        <f t="shared" si="4"/>
        <v>0</v>
      </c>
      <c r="X16" s="57" t="b">
        <f t="shared" si="5"/>
        <v>0</v>
      </c>
      <c r="Y16" s="57" t="b">
        <f t="shared" si="6"/>
        <v>0</v>
      </c>
    </row>
    <row r="17" spans="1:25" s="6" customFormat="1" ht="63" customHeight="1" x14ac:dyDescent="0.4">
      <c r="A17" s="73">
        <f t="shared" si="7"/>
        <v>11</v>
      </c>
      <c r="B17" s="66" t="s">
        <v>123</v>
      </c>
      <c r="C17" s="66" t="s">
        <v>124</v>
      </c>
      <c r="D17" s="66"/>
      <c r="E17" s="66" t="s">
        <v>95</v>
      </c>
      <c r="F17" s="66" t="s">
        <v>125</v>
      </c>
      <c r="G17" s="67">
        <v>43739</v>
      </c>
      <c r="H17" s="67">
        <v>43739</v>
      </c>
      <c r="I17" s="66">
        <v>5</v>
      </c>
      <c r="J17" s="69" t="s">
        <v>119</v>
      </c>
      <c r="K17" s="66">
        <v>5</v>
      </c>
      <c r="L17" s="68" t="s">
        <v>91</v>
      </c>
      <c r="M17" s="66" t="s">
        <v>126</v>
      </c>
      <c r="N17" s="66"/>
      <c r="O17" s="66" t="s">
        <v>127</v>
      </c>
      <c r="P17" s="66" t="s">
        <v>61</v>
      </c>
      <c r="Q17" s="82" t="str">
        <f t="shared" si="0"/>
        <v>現場経験は、現場管理者や一般調査員で重み係数が異なるため、CPD区分・重み係数表を確認</v>
      </c>
      <c r="R17" s="60" t="str">
        <f>IF(AND(H17&gt;=DATEVALUE("2018/12/1"),H17&lt;=DATEVALUE("2019/11/30")),"","×")</f>
        <v/>
      </c>
      <c r="S17" s="57"/>
      <c r="T17" s="57" t="b">
        <f t="shared" si="1"/>
        <v>0</v>
      </c>
      <c r="U17" s="57" t="b">
        <f t="shared" si="2"/>
        <v>0</v>
      </c>
      <c r="V17" s="57" t="b">
        <f t="shared" si="3"/>
        <v>0</v>
      </c>
      <c r="W17" s="57">
        <f t="shared" si="4"/>
        <v>5</v>
      </c>
      <c r="X17" s="57" t="b">
        <f t="shared" si="5"/>
        <v>0</v>
      </c>
      <c r="Y17" s="57" t="b">
        <f t="shared" si="6"/>
        <v>0</v>
      </c>
    </row>
    <row r="18" spans="1:25" s="6" customFormat="1" ht="63" customHeight="1" x14ac:dyDescent="0.4">
      <c r="A18" s="73">
        <f t="shared" si="7"/>
        <v>12</v>
      </c>
      <c r="B18" s="66" t="s">
        <v>128</v>
      </c>
      <c r="C18" s="66" t="s">
        <v>129</v>
      </c>
      <c r="D18" s="66"/>
      <c r="E18" s="66" t="s">
        <v>95</v>
      </c>
      <c r="F18" s="66" t="s">
        <v>125</v>
      </c>
      <c r="G18" s="67">
        <v>43554</v>
      </c>
      <c r="H18" s="67">
        <v>43554</v>
      </c>
      <c r="I18" s="66">
        <v>10</v>
      </c>
      <c r="J18" s="69" t="s">
        <v>119</v>
      </c>
      <c r="K18" s="66">
        <v>10</v>
      </c>
      <c r="L18" s="68" t="s">
        <v>91</v>
      </c>
      <c r="M18" s="66" t="s">
        <v>128</v>
      </c>
      <c r="N18" s="66"/>
      <c r="O18" s="66" t="s">
        <v>130</v>
      </c>
      <c r="P18" s="66" t="s">
        <v>61</v>
      </c>
      <c r="Q18" s="82" t="str">
        <f t="shared" si="0"/>
        <v>現場経験は、現場管理者や一般調査員で重み係数が異なるため、CPD区分・重み係数表を確認</v>
      </c>
      <c r="R18" s="60" t="str">
        <f>IF(AND(H18&gt;=DATEVALUE("2018/12/1"),H18&lt;=DATEVALUE("2019/11/30")),"","×")</f>
        <v/>
      </c>
      <c r="S18" s="57"/>
      <c r="T18" s="57" t="b">
        <f t="shared" si="1"/>
        <v>0</v>
      </c>
      <c r="U18" s="57" t="b">
        <f t="shared" si="2"/>
        <v>0</v>
      </c>
      <c r="V18" s="57" t="b">
        <f t="shared" si="3"/>
        <v>0</v>
      </c>
      <c r="W18" s="57">
        <f t="shared" si="4"/>
        <v>10</v>
      </c>
      <c r="X18" s="57" t="b">
        <f t="shared" si="5"/>
        <v>0</v>
      </c>
      <c r="Y18" s="57" t="b">
        <f t="shared" si="6"/>
        <v>0</v>
      </c>
    </row>
    <row r="19" spans="1:25" s="6" customFormat="1" ht="63" customHeight="1" x14ac:dyDescent="0.4">
      <c r="A19" s="73">
        <f t="shared" si="7"/>
        <v>13</v>
      </c>
      <c r="B19" s="66" t="s">
        <v>131</v>
      </c>
      <c r="C19" s="66" t="s">
        <v>132</v>
      </c>
      <c r="D19" s="66"/>
      <c r="E19" s="66" t="s">
        <v>95</v>
      </c>
      <c r="F19" s="66" t="s">
        <v>133</v>
      </c>
      <c r="G19" s="67">
        <v>43435</v>
      </c>
      <c r="H19" s="67">
        <v>43497</v>
      </c>
      <c r="I19" s="66">
        <v>1</v>
      </c>
      <c r="J19" s="66" t="s">
        <v>134</v>
      </c>
      <c r="K19" s="66">
        <v>5</v>
      </c>
      <c r="L19" s="68" t="s">
        <v>91</v>
      </c>
      <c r="M19" s="66" t="s">
        <v>135</v>
      </c>
      <c r="N19" s="66"/>
      <c r="O19" s="66" t="s">
        <v>136</v>
      </c>
      <c r="P19" s="66" t="s">
        <v>61</v>
      </c>
      <c r="Q19" s="82" t="str">
        <f t="shared" si="0"/>
        <v>現場経験は、現場管理者や一般調査員で重み係数が異なるため、CPD区分・重み係数表を確認</v>
      </c>
      <c r="R19" s="60" t="str">
        <f>IF(AND(H19&gt;=DATEVALUE("2018/12/1"),H19&lt;=DATEVALUE("2019/11/30")),"","×")</f>
        <v/>
      </c>
      <c r="S19" s="57"/>
      <c r="T19" s="57" t="b">
        <f t="shared" si="1"/>
        <v>0</v>
      </c>
      <c r="U19" s="57" t="b">
        <f t="shared" si="2"/>
        <v>0</v>
      </c>
      <c r="V19" s="57" t="b">
        <f t="shared" si="3"/>
        <v>0</v>
      </c>
      <c r="W19" s="57">
        <f t="shared" si="4"/>
        <v>5</v>
      </c>
      <c r="X19" s="57" t="b">
        <f t="shared" si="5"/>
        <v>0</v>
      </c>
      <c r="Y19" s="57" t="b">
        <f t="shared" si="6"/>
        <v>0</v>
      </c>
    </row>
    <row r="20" spans="1:25" s="6" customFormat="1" ht="63" customHeight="1" x14ac:dyDescent="0.4">
      <c r="A20" s="73">
        <f t="shared" si="7"/>
        <v>14</v>
      </c>
      <c r="B20" s="66" t="s">
        <v>137</v>
      </c>
      <c r="C20" s="66" t="s">
        <v>138</v>
      </c>
      <c r="D20" s="66"/>
      <c r="E20" s="66" t="s">
        <v>95</v>
      </c>
      <c r="F20" s="66" t="s">
        <v>139</v>
      </c>
      <c r="G20" s="67">
        <v>43221</v>
      </c>
      <c r="H20" s="67">
        <v>43615</v>
      </c>
      <c r="I20" s="66">
        <v>1</v>
      </c>
      <c r="J20" s="66" t="s">
        <v>134</v>
      </c>
      <c r="K20" s="66">
        <v>2</v>
      </c>
      <c r="L20" s="68" t="s">
        <v>91</v>
      </c>
      <c r="M20" s="66" t="s">
        <v>140</v>
      </c>
      <c r="N20" s="66"/>
      <c r="O20" s="66" t="s">
        <v>141</v>
      </c>
      <c r="P20" s="66" t="s">
        <v>61</v>
      </c>
      <c r="Q20" s="82" t="str">
        <f t="shared" si="0"/>
        <v>現場経験は、現場管理者や一般調査員で重み係数が異なるため、CPD区分・重み係数表を確認</v>
      </c>
      <c r="R20" s="60" t="str">
        <f>IF(AND(H20&gt;=DATEVALUE("2018/12/1"),H20&lt;=DATEVALUE("2019/11/30")),"","×")</f>
        <v/>
      </c>
      <c r="S20" s="57"/>
      <c r="T20" s="57" t="b">
        <f t="shared" si="1"/>
        <v>0</v>
      </c>
      <c r="U20" s="57" t="b">
        <f t="shared" si="2"/>
        <v>0</v>
      </c>
      <c r="V20" s="57" t="b">
        <f t="shared" si="3"/>
        <v>0</v>
      </c>
      <c r="W20" s="57">
        <f t="shared" si="4"/>
        <v>2</v>
      </c>
      <c r="X20" s="57" t="b">
        <f t="shared" si="5"/>
        <v>0</v>
      </c>
      <c r="Y20" s="57" t="b">
        <f t="shared" si="6"/>
        <v>0</v>
      </c>
    </row>
    <row r="21" spans="1:25" s="6" customFormat="1" ht="63" customHeight="1" x14ac:dyDescent="0.4">
      <c r="A21" s="73">
        <f t="shared" si="7"/>
        <v>15</v>
      </c>
      <c r="B21" s="66" t="s">
        <v>142</v>
      </c>
      <c r="C21" s="66" t="s">
        <v>143</v>
      </c>
      <c r="D21" s="66"/>
      <c r="E21" s="66" t="s">
        <v>95</v>
      </c>
      <c r="F21" s="66" t="s">
        <v>144</v>
      </c>
      <c r="G21" s="67">
        <v>43363</v>
      </c>
      <c r="H21" s="67">
        <v>43544</v>
      </c>
      <c r="I21" s="66">
        <v>1</v>
      </c>
      <c r="J21" s="66" t="s">
        <v>134</v>
      </c>
      <c r="K21" s="66">
        <v>1</v>
      </c>
      <c r="L21" s="68" t="s">
        <v>91</v>
      </c>
      <c r="M21" s="66" t="s">
        <v>145</v>
      </c>
      <c r="N21" s="66"/>
      <c r="O21" s="66" t="s">
        <v>146</v>
      </c>
      <c r="P21" s="66" t="s">
        <v>61</v>
      </c>
      <c r="Q21" s="82" t="str">
        <f t="shared" si="0"/>
        <v>現場経験は、現場管理者や一般調査員で重み係数が異なるため、CPD区分・重み係数表を確認</v>
      </c>
      <c r="R21" s="60" t="str">
        <f>IF(AND(H21&gt;=DATEVALUE("2018/12/1"),H21&lt;=DATEVALUE("2019/11/30")),"","×")</f>
        <v/>
      </c>
      <c r="S21" s="57"/>
      <c r="T21" s="57" t="b">
        <f t="shared" si="1"/>
        <v>0</v>
      </c>
      <c r="U21" s="57" t="b">
        <f t="shared" si="2"/>
        <v>0</v>
      </c>
      <c r="V21" s="57" t="b">
        <f t="shared" si="3"/>
        <v>0</v>
      </c>
      <c r="W21" s="57">
        <f t="shared" si="4"/>
        <v>1</v>
      </c>
      <c r="X21" s="57" t="b">
        <f t="shared" si="5"/>
        <v>0</v>
      </c>
      <c r="Y21" s="57" t="b">
        <f t="shared" si="6"/>
        <v>0</v>
      </c>
    </row>
    <row r="22" spans="1:25" s="6" customFormat="1" ht="63" customHeight="1" x14ac:dyDescent="0.4">
      <c r="A22" s="73">
        <f t="shared" si="7"/>
        <v>16</v>
      </c>
      <c r="B22" s="66" t="s">
        <v>142</v>
      </c>
      <c r="C22" s="66" t="s">
        <v>147</v>
      </c>
      <c r="D22" s="66"/>
      <c r="E22" s="66" t="s">
        <v>95</v>
      </c>
      <c r="F22" s="66" t="s">
        <v>144</v>
      </c>
      <c r="G22" s="67">
        <v>43363</v>
      </c>
      <c r="H22" s="67">
        <v>43544</v>
      </c>
      <c r="I22" s="66">
        <v>2</v>
      </c>
      <c r="J22" s="66" t="s">
        <v>134</v>
      </c>
      <c r="K22" s="66">
        <v>2</v>
      </c>
      <c r="L22" s="68" t="s">
        <v>91</v>
      </c>
      <c r="M22" s="66" t="s">
        <v>148</v>
      </c>
      <c r="N22" s="66"/>
      <c r="O22" s="66" t="s">
        <v>149</v>
      </c>
      <c r="P22" s="66" t="s">
        <v>61</v>
      </c>
      <c r="Q22" s="82" t="str">
        <f t="shared" si="0"/>
        <v>現場経験は、現場管理者や一般調査員で重み係数が異なるため、CPD区分・重み係数表を確認</v>
      </c>
      <c r="R22" s="60" t="str">
        <f>IF(AND(H22&gt;=DATEVALUE("2018/12/1"),H22&lt;=DATEVALUE("2019/11/30")),"","×")</f>
        <v/>
      </c>
      <c r="S22" s="57"/>
      <c r="T22" s="57" t="b">
        <f t="shared" si="1"/>
        <v>0</v>
      </c>
      <c r="U22" s="57" t="b">
        <f t="shared" si="2"/>
        <v>0</v>
      </c>
      <c r="V22" s="57" t="b">
        <f t="shared" si="3"/>
        <v>0</v>
      </c>
      <c r="W22" s="57">
        <f t="shared" si="4"/>
        <v>2</v>
      </c>
      <c r="X22" s="57" t="b">
        <f t="shared" si="5"/>
        <v>0</v>
      </c>
      <c r="Y22" s="57" t="b">
        <f t="shared" si="6"/>
        <v>0</v>
      </c>
    </row>
    <row r="23" spans="1:25" s="6" customFormat="1" ht="63" customHeight="1" x14ac:dyDescent="0.4">
      <c r="A23" s="73">
        <f t="shared" si="7"/>
        <v>17</v>
      </c>
      <c r="B23" s="69" t="s">
        <v>150</v>
      </c>
      <c r="C23" s="69" t="s">
        <v>151</v>
      </c>
      <c r="D23" s="69"/>
      <c r="E23" s="69" t="s">
        <v>95</v>
      </c>
      <c r="F23" s="69" t="s">
        <v>152</v>
      </c>
      <c r="G23" s="70">
        <v>43728</v>
      </c>
      <c r="H23" s="70">
        <v>43728</v>
      </c>
      <c r="I23" s="69">
        <v>3</v>
      </c>
      <c r="J23" s="69" t="s">
        <v>74</v>
      </c>
      <c r="K23" s="66">
        <v>3</v>
      </c>
      <c r="L23" s="71" t="s">
        <v>91</v>
      </c>
      <c r="M23" s="69" t="s">
        <v>150</v>
      </c>
      <c r="N23" s="69"/>
      <c r="O23" s="69" t="s">
        <v>153</v>
      </c>
      <c r="P23" s="66" t="s">
        <v>62</v>
      </c>
      <c r="Q23" s="82" t="str">
        <f t="shared" si="0"/>
        <v xml:space="preserve"> </v>
      </c>
      <c r="R23" s="60" t="str">
        <f>IF(AND(H23&gt;=DATEVALUE("2018/12/1"),H23&lt;=DATEVALUE("2019/11/30")),"","×")</f>
        <v/>
      </c>
      <c r="S23" s="57"/>
      <c r="T23" s="57" t="b">
        <f t="shared" si="1"/>
        <v>0</v>
      </c>
      <c r="U23" s="57" t="b">
        <f t="shared" si="2"/>
        <v>0</v>
      </c>
      <c r="V23" s="57" t="b">
        <f t="shared" si="3"/>
        <v>0</v>
      </c>
      <c r="W23" s="57" t="b">
        <f t="shared" si="4"/>
        <v>0</v>
      </c>
      <c r="X23" s="57">
        <f t="shared" si="5"/>
        <v>3</v>
      </c>
      <c r="Y23" s="57" t="b">
        <f t="shared" si="6"/>
        <v>0</v>
      </c>
    </row>
    <row r="24" spans="1:25" s="6" customFormat="1" ht="80.25" customHeight="1" x14ac:dyDescent="0.4">
      <c r="A24" s="73">
        <f t="shared" si="7"/>
        <v>18</v>
      </c>
      <c r="B24" s="66" t="s">
        <v>93</v>
      </c>
      <c r="C24" s="66" t="s">
        <v>154</v>
      </c>
      <c r="D24" s="66"/>
      <c r="E24" s="66" t="s">
        <v>84</v>
      </c>
      <c r="F24" s="66" t="s">
        <v>118</v>
      </c>
      <c r="G24" s="67">
        <v>43448</v>
      </c>
      <c r="H24" s="67">
        <v>43449</v>
      </c>
      <c r="I24" s="66">
        <v>12</v>
      </c>
      <c r="J24" s="69" t="s">
        <v>74</v>
      </c>
      <c r="K24" s="66">
        <v>6</v>
      </c>
      <c r="L24" s="68" t="s">
        <v>91</v>
      </c>
      <c r="M24" s="66" t="s">
        <v>155</v>
      </c>
      <c r="N24" s="66"/>
      <c r="O24" s="66" t="s">
        <v>156</v>
      </c>
      <c r="P24" s="66" t="s">
        <v>122</v>
      </c>
      <c r="Q24" s="82" t="str">
        <f t="shared" si="0"/>
        <v xml:space="preserve"> </v>
      </c>
      <c r="R24" s="60" t="str">
        <f>IF(AND(H24&gt;=DATEVALUE("2018/12/1"),H24&lt;=DATEVALUE("2019/11/30")),"","×")</f>
        <v/>
      </c>
      <c r="S24" s="57"/>
      <c r="T24" s="57" t="b">
        <f t="shared" si="1"/>
        <v>0</v>
      </c>
      <c r="U24" s="57" t="b">
        <f t="shared" si="2"/>
        <v>0</v>
      </c>
      <c r="V24" s="57">
        <f t="shared" si="3"/>
        <v>6</v>
      </c>
      <c r="W24" s="57" t="b">
        <f t="shared" si="4"/>
        <v>0</v>
      </c>
      <c r="X24" s="57" t="b">
        <f t="shared" si="5"/>
        <v>0</v>
      </c>
      <c r="Y24" s="57" t="b">
        <f t="shared" si="6"/>
        <v>0</v>
      </c>
    </row>
    <row r="25" spans="1:25" s="6" customFormat="1" ht="63" customHeight="1" x14ac:dyDescent="0.4">
      <c r="A25" s="73">
        <f t="shared" si="7"/>
        <v>19</v>
      </c>
      <c r="B25" s="66" t="s">
        <v>157</v>
      </c>
      <c r="C25" s="66" t="s">
        <v>158</v>
      </c>
      <c r="D25" s="66">
        <v>2605</v>
      </c>
      <c r="E25" s="66" t="s">
        <v>95</v>
      </c>
      <c r="F25" s="66" t="s">
        <v>118</v>
      </c>
      <c r="G25" s="67">
        <v>43751</v>
      </c>
      <c r="H25" s="67">
        <v>43753</v>
      </c>
      <c r="I25" s="66">
        <v>7</v>
      </c>
      <c r="J25" s="69" t="s">
        <v>74</v>
      </c>
      <c r="K25" s="66">
        <v>3.5</v>
      </c>
      <c r="L25" s="68" t="s">
        <v>91</v>
      </c>
      <c r="M25" s="66" t="s">
        <v>159</v>
      </c>
      <c r="N25" s="66"/>
      <c r="O25" s="66" t="s">
        <v>160</v>
      </c>
      <c r="P25" s="66" t="s">
        <v>122</v>
      </c>
      <c r="Q25" s="82" t="str">
        <f t="shared" si="0"/>
        <v xml:space="preserve"> </v>
      </c>
      <c r="R25" s="60" t="str">
        <f>IF(AND(H25&gt;=DATEVALUE("2018/12/1"),H25&lt;=DATEVALUE("2019/11/30")),"","×")</f>
        <v/>
      </c>
      <c r="S25" s="57"/>
      <c r="T25" s="57" t="b">
        <f t="shared" si="1"/>
        <v>0</v>
      </c>
      <c r="U25" s="57" t="b">
        <f t="shared" si="2"/>
        <v>0</v>
      </c>
      <c r="V25" s="57">
        <f t="shared" si="3"/>
        <v>3.5</v>
      </c>
      <c r="W25" s="57" t="b">
        <f t="shared" si="4"/>
        <v>0</v>
      </c>
      <c r="X25" s="57" t="b">
        <f t="shared" si="5"/>
        <v>0</v>
      </c>
      <c r="Y25" s="57" t="b">
        <f t="shared" si="6"/>
        <v>0</v>
      </c>
    </row>
    <row r="26" spans="1:25" s="6" customFormat="1" ht="63" customHeight="1" x14ac:dyDescent="0.4">
      <c r="A26" s="73">
        <f t="shared" si="7"/>
        <v>20</v>
      </c>
      <c r="B26" s="66"/>
      <c r="C26" s="66"/>
      <c r="D26" s="66"/>
      <c r="E26" s="66"/>
      <c r="F26" s="66"/>
      <c r="G26" s="67"/>
      <c r="H26" s="67"/>
      <c r="I26" s="66"/>
      <c r="J26" s="66"/>
      <c r="K26" s="66"/>
      <c r="L26" s="68"/>
      <c r="M26" s="66"/>
      <c r="N26" s="66"/>
      <c r="O26" s="76"/>
      <c r="P26" s="66"/>
      <c r="Q26" s="82" t="str">
        <f t="shared" si="0"/>
        <v xml:space="preserve"> </v>
      </c>
      <c r="R26" s="60" t="str">
        <f>IF(AND(H26&gt;=DATEVALUE("2018/12/1"),H26&lt;=DATEVALUE("2019/11/30")),"","×")</f>
        <v>×</v>
      </c>
      <c r="S26" s="57"/>
      <c r="T26" s="57" t="b">
        <f t="shared" si="1"/>
        <v>0</v>
      </c>
      <c r="U26" s="57" t="b">
        <f t="shared" si="2"/>
        <v>0</v>
      </c>
      <c r="V26" s="57" t="b">
        <f t="shared" si="3"/>
        <v>0</v>
      </c>
      <c r="W26" s="57" t="b">
        <f t="shared" si="4"/>
        <v>0</v>
      </c>
      <c r="X26" s="57" t="b">
        <f t="shared" si="5"/>
        <v>0</v>
      </c>
      <c r="Y26" s="57" t="b">
        <f t="shared" si="6"/>
        <v>0</v>
      </c>
    </row>
    <row r="27" spans="1:25" s="6" customFormat="1" ht="63" customHeight="1" x14ac:dyDescent="0.4">
      <c r="A27" s="73">
        <f t="shared" si="7"/>
        <v>21</v>
      </c>
      <c r="B27" s="66"/>
      <c r="C27" s="66"/>
      <c r="D27" s="66"/>
      <c r="E27" s="66"/>
      <c r="F27" s="66"/>
      <c r="G27" s="67"/>
      <c r="H27" s="67"/>
      <c r="I27" s="66"/>
      <c r="J27" s="66"/>
      <c r="K27" s="66"/>
      <c r="L27" s="68"/>
      <c r="M27" s="66"/>
      <c r="N27" s="66"/>
      <c r="O27" s="76"/>
      <c r="P27" s="66"/>
      <c r="Q27" s="82" t="str">
        <f t="shared" si="0"/>
        <v xml:space="preserve"> </v>
      </c>
      <c r="R27" s="60" t="str">
        <f>IF(AND(H27&gt;=DATEVALUE("2018/12/1"),H27&lt;=DATEVALUE("2019/11/30")),"","×")</f>
        <v>×</v>
      </c>
      <c r="S27" s="57"/>
      <c r="T27" s="57" t="b">
        <f t="shared" si="1"/>
        <v>0</v>
      </c>
      <c r="U27" s="57" t="b">
        <f t="shared" si="2"/>
        <v>0</v>
      </c>
      <c r="V27" s="57" t="b">
        <f t="shared" si="3"/>
        <v>0</v>
      </c>
      <c r="W27" s="57" t="b">
        <f t="shared" si="4"/>
        <v>0</v>
      </c>
      <c r="X27" s="57" t="b">
        <f t="shared" si="5"/>
        <v>0</v>
      </c>
      <c r="Y27" s="57" t="b">
        <f t="shared" si="6"/>
        <v>0</v>
      </c>
    </row>
    <row r="28" spans="1:25" s="6" customFormat="1" ht="63" customHeight="1" x14ac:dyDescent="0.4">
      <c r="A28" s="73">
        <f t="shared" si="7"/>
        <v>22</v>
      </c>
      <c r="B28" s="66"/>
      <c r="C28" s="66"/>
      <c r="D28" s="66"/>
      <c r="E28" s="66"/>
      <c r="F28" s="66"/>
      <c r="G28" s="67"/>
      <c r="H28" s="67"/>
      <c r="I28" s="66"/>
      <c r="J28" s="66"/>
      <c r="K28" s="66"/>
      <c r="L28" s="68"/>
      <c r="M28" s="66"/>
      <c r="N28" s="66"/>
      <c r="O28" s="76"/>
      <c r="P28" s="66"/>
      <c r="Q28" s="82" t="str">
        <f t="shared" si="0"/>
        <v xml:space="preserve"> </v>
      </c>
      <c r="R28" s="60" t="str">
        <f>IF(AND(H28&gt;=DATEVALUE("2018/12/1"),H28&lt;=DATEVALUE("2019/11/30")),"","×")</f>
        <v>×</v>
      </c>
      <c r="S28" s="57"/>
      <c r="T28" s="57" t="b">
        <f t="shared" si="1"/>
        <v>0</v>
      </c>
      <c r="U28" s="57" t="b">
        <f t="shared" si="2"/>
        <v>0</v>
      </c>
      <c r="V28" s="57" t="b">
        <f t="shared" si="3"/>
        <v>0</v>
      </c>
      <c r="W28" s="57" t="b">
        <f t="shared" si="4"/>
        <v>0</v>
      </c>
      <c r="X28" s="57" t="b">
        <f t="shared" si="5"/>
        <v>0</v>
      </c>
      <c r="Y28" s="57" t="b">
        <f t="shared" si="6"/>
        <v>0</v>
      </c>
    </row>
    <row r="29" spans="1:25" s="6" customFormat="1" ht="63" customHeight="1" x14ac:dyDescent="0.4">
      <c r="A29" s="73">
        <f t="shared" si="7"/>
        <v>23</v>
      </c>
      <c r="B29" s="66"/>
      <c r="C29" s="66"/>
      <c r="D29" s="66"/>
      <c r="E29" s="66"/>
      <c r="F29" s="66"/>
      <c r="G29" s="67"/>
      <c r="H29" s="67"/>
      <c r="I29" s="66"/>
      <c r="J29" s="66"/>
      <c r="K29" s="66"/>
      <c r="L29" s="68"/>
      <c r="M29" s="66"/>
      <c r="N29" s="66"/>
      <c r="O29" s="76"/>
      <c r="P29" s="66"/>
      <c r="Q29" s="82" t="str">
        <f t="shared" si="0"/>
        <v xml:space="preserve"> </v>
      </c>
      <c r="R29" s="60" t="str">
        <f>IF(AND(H29&gt;=DATEVALUE("2018/12/1"),H29&lt;=DATEVALUE("2019/11/30")),"","×")</f>
        <v>×</v>
      </c>
      <c r="S29" s="57"/>
      <c r="T29" s="57" t="b">
        <f t="shared" si="1"/>
        <v>0</v>
      </c>
      <c r="U29" s="57" t="b">
        <f t="shared" si="2"/>
        <v>0</v>
      </c>
      <c r="V29" s="57" t="b">
        <f t="shared" si="3"/>
        <v>0</v>
      </c>
      <c r="W29" s="57" t="b">
        <f t="shared" si="4"/>
        <v>0</v>
      </c>
      <c r="X29" s="57" t="b">
        <f t="shared" si="5"/>
        <v>0</v>
      </c>
      <c r="Y29" s="57" t="b">
        <f t="shared" si="6"/>
        <v>0</v>
      </c>
    </row>
    <row r="30" spans="1:25" s="6" customFormat="1" ht="63" customHeight="1" x14ac:dyDescent="0.4">
      <c r="A30" s="73">
        <f t="shared" si="7"/>
        <v>24</v>
      </c>
      <c r="B30" s="66"/>
      <c r="C30" s="66"/>
      <c r="D30" s="66"/>
      <c r="E30" s="66"/>
      <c r="F30" s="66"/>
      <c r="G30" s="67"/>
      <c r="H30" s="67"/>
      <c r="I30" s="66"/>
      <c r="J30" s="66"/>
      <c r="K30" s="66"/>
      <c r="L30" s="68"/>
      <c r="M30" s="66"/>
      <c r="N30" s="66"/>
      <c r="O30" s="76"/>
      <c r="P30" s="66"/>
      <c r="Q30" s="82" t="str">
        <f t="shared" si="0"/>
        <v xml:space="preserve"> </v>
      </c>
      <c r="R30" s="60" t="str">
        <f>IF(AND(H30&gt;=DATEVALUE("2018/12/1"),H30&lt;=DATEVALUE("2019/11/30")),"","×")</f>
        <v>×</v>
      </c>
      <c r="S30" s="57"/>
      <c r="T30" s="57" t="b">
        <f t="shared" si="1"/>
        <v>0</v>
      </c>
      <c r="U30" s="57" t="b">
        <f t="shared" si="2"/>
        <v>0</v>
      </c>
      <c r="V30" s="57" t="b">
        <f t="shared" si="3"/>
        <v>0</v>
      </c>
      <c r="W30" s="57" t="b">
        <f t="shared" si="4"/>
        <v>0</v>
      </c>
      <c r="X30" s="57" t="b">
        <f t="shared" si="5"/>
        <v>0</v>
      </c>
      <c r="Y30" s="57" t="b">
        <f t="shared" si="6"/>
        <v>0</v>
      </c>
    </row>
    <row r="31" spans="1:25" s="6" customFormat="1" ht="63" customHeight="1" x14ac:dyDescent="0.4">
      <c r="A31" s="73">
        <f t="shared" si="7"/>
        <v>25</v>
      </c>
      <c r="B31" s="66"/>
      <c r="C31" s="66"/>
      <c r="D31" s="66"/>
      <c r="E31" s="66"/>
      <c r="F31" s="66"/>
      <c r="G31" s="67"/>
      <c r="H31" s="67"/>
      <c r="I31" s="66"/>
      <c r="J31" s="66"/>
      <c r="K31" s="66"/>
      <c r="L31" s="68"/>
      <c r="M31" s="66"/>
      <c r="N31" s="66"/>
      <c r="O31" s="76"/>
      <c r="P31" s="66"/>
      <c r="Q31" s="82" t="str">
        <f t="shared" si="0"/>
        <v xml:space="preserve"> </v>
      </c>
      <c r="R31" s="60" t="str">
        <f>IF(AND(H31&gt;=DATEVALUE("2018/12/1"),H31&lt;=DATEVALUE("2019/11/30")),"","×")</f>
        <v>×</v>
      </c>
      <c r="S31" s="57"/>
      <c r="T31" s="57" t="b">
        <f t="shared" si="1"/>
        <v>0</v>
      </c>
      <c r="U31" s="57" t="b">
        <f t="shared" si="2"/>
        <v>0</v>
      </c>
      <c r="V31" s="57" t="b">
        <f t="shared" si="3"/>
        <v>0</v>
      </c>
      <c r="W31" s="57" t="b">
        <f t="shared" si="4"/>
        <v>0</v>
      </c>
      <c r="X31" s="57" t="b">
        <f t="shared" si="5"/>
        <v>0</v>
      </c>
      <c r="Y31" s="57" t="b">
        <f t="shared" si="6"/>
        <v>0</v>
      </c>
    </row>
    <row r="32" spans="1:25" s="6" customFormat="1" ht="63" customHeight="1" x14ac:dyDescent="0.4">
      <c r="A32" s="73">
        <f t="shared" si="7"/>
        <v>26</v>
      </c>
      <c r="B32" s="69"/>
      <c r="C32" s="69"/>
      <c r="D32" s="69"/>
      <c r="E32" s="69"/>
      <c r="F32" s="69"/>
      <c r="G32" s="70"/>
      <c r="H32" s="70"/>
      <c r="I32" s="69"/>
      <c r="J32" s="69"/>
      <c r="K32" s="66"/>
      <c r="L32" s="71"/>
      <c r="M32" s="69"/>
      <c r="N32" s="69"/>
      <c r="O32" s="77"/>
      <c r="P32" s="66"/>
      <c r="Q32" s="82" t="str">
        <f t="shared" si="0"/>
        <v xml:space="preserve"> </v>
      </c>
      <c r="R32" s="60" t="str">
        <f>IF(AND(H32&gt;=DATEVALUE("2018/12/1"),H32&lt;=DATEVALUE("2019/11/30")),"","×")</f>
        <v>×</v>
      </c>
      <c r="S32" s="57"/>
      <c r="T32" s="57" t="b">
        <f t="shared" si="1"/>
        <v>0</v>
      </c>
      <c r="U32" s="57" t="b">
        <f t="shared" si="2"/>
        <v>0</v>
      </c>
      <c r="V32" s="57" t="b">
        <f t="shared" si="3"/>
        <v>0</v>
      </c>
      <c r="W32" s="57" t="b">
        <f t="shared" si="4"/>
        <v>0</v>
      </c>
      <c r="X32" s="57" t="b">
        <f t="shared" si="5"/>
        <v>0</v>
      </c>
      <c r="Y32" s="57" t="b">
        <f t="shared" si="6"/>
        <v>0</v>
      </c>
    </row>
    <row r="33" spans="1:25" s="6" customFormat="1" ht="63" customHeight="1" x14ac:dyDescent="0.4">
      <c r="A33" s="73">
        <f t="shared" si="7"/>
        <v>27</v>
      </c>
      <c r="B33" s="66"/>
      <c r="C33" s="66"/>
      <c r="D33" s="66"/>
      <c r="E33" s="66"/>
      <c r="F33" s="66"/>
      <c r="G33" s="67"/>
      <c r="H33" s="67"/>
      <c r="I33" s="66"/>
      <c r="J33" s="66"/>
      <c r="K33" s="66"/>
      <c r="L33" s="68"/>
      <c r="M33" s="66"/>
      <c r="N33" s="66"/>
      <c r="O33" s="76"/>
      <c r="P33" s="66"/>
      <c r="Q33" s="82" t="str">
        <f t="shared" si="0"/>
        <v xml:space="preserve"> </v>
      </c>
      <c r="R33" s="60" t="str">
        <f>IF(AND(H33&gt;=DATEVALUE("2018/12/1"),H33&lt;=DATEVALUE("2019/11/30")),"","×")</f>
        <v>×</v>
      </c>
      <c r="S33" s="57"/>
      <c r="T33" s="57" t="b">
        <f t="shared" si="1"/>
        <v>0</v>
      </c>
      <c r="U33" s="57" t="b">
        <f t="shared" si="2"/>
        <v>0</v>
      </c>
      <c r="V33" s="57" t="b">
        <f t="shared" si="3"/>
        <v>0</v>
      </c>
      <c r="W33" s="57" t="b">
        <f t="shared" si="4"/>
        <v>0</v>
      </c>
      <c r="X33" s="57" t="b">
        <f t="shared" si="5"/>
        <v>0</v>
      </c>
      <c r="Y33" s="57" t="b">
        <f t="shared" si="6"/>
        <v>0</v>
      </c>
    </row>
    <row r="34" spans="1:25" s="6" customFormat="1" ht="63" customHeight="1" x14ac:dyDescent="0.4">
      <c r="A34" s="73">
        <f t="shared" si="7"/>
        <v>28</v>
      </c>
      <c r="B34" s="66"/>
      <c r="C34" s="66"/>
      <c r="D34" s="66"/>
      <c r="E34" s="66"/>
      <c r="F34" s="66"/>
      <c r="G34" s="67"/>
      <c r="H34" s="67"/>
      <c r="I34" s="66"/>
      <c r="J34" s="66"/>
      <c r="K34" s="66"/>
      <c r="L34" s="68"/>
      <c r="M34" s="66"/>
      <c r="N34" s="66"/>
      <c r="O34" s="76"/>
      <c r="P34" s="66"/>
      <c r="Q34" s="82" t="str">
        <f t="shared" si="0"/>
        <v xml:space="preserve"> </v>
      </c>
      <c r="R34" s="60" t="str">
        <f>IF(AND(H34&gt;=DATEVALUE("2018/12/1"),H34&lt;=DATEVALUE("2019/11/30")),"","×")</f>
        <v>×</v>
      </c>
      <c r="S34" s="57"/>
      <c r="T34" s="57" t="b">
        <f t="shared" si="1"/>
        <v>0</v>
      </c>
      <c r="U34" s="57" t="b">
        <f t="shared" si="2"/>
        <v>0</v>
      </c>
      <c r="V34" s="57" t="b">
        <f t="shared" si="3"/>
        <v>0</v>
      </c>
      <c r="W34" s="57" t="b">
        <f t="shared" si="4"/>
        <v>0</v>
      </c>
      <c r="X34" s="57" t="b">
        <f t="shared" si="5"/>
        <v>0</v>
      </c>
      <c r="Y34" s="57" t="b">
        <f t="shared" si="6"/>
        <v>0</v>
      </c>
    </row>
    <row r="35" spans="1:25" s="6" customFormat="1" ht="63" customHeight="1" x14ac:dyDescent="0.4">
      <c r="A35" s="73">
        <f t="shared" si="7"/>
        <v>29</v>
      </c>
      <c r="B35" s="66"/>
      <c r="C35" s="66"/>
      <c r="D35" s="66"/>
      <c r="E35" s="66"/>
      <c r="F35" s="66"/>
      <c r="G35" s="67"/>
      <c r="H35" s="67"/>
      <c r="I35" s="66"/>
      <c r="J35" s="66"/>
      <c r="K35" s="66"/>
      <c r="L35" s="68"/>
      <c r="M35" s="66"/>
      <c r="N35" s="66"/>
      <c r="O35" s="76"/>
      <c r="P35" s="66"/>
      <c r="Q35" s="82" t="str">
        <f t="shared" si="0"/>
        <v xml:space="preserve"> </v>
      </c>
      <c r="R35" s="60" t="str">
        <f>IF(AND(H35&gt;=DATEVALUE("2018/12/1"),H35&lt;=DATEVALUE("2019/11/30")),"","×")</f>
        <v>×</v>
      </c>
      <c r="S35" s="57"/>
      <c r="T35" s="57" t="b">
        <f t="shared" si="1"/>
        <v>0</v>
      </c>
      <c r="U35" s="57" t="b">
        <f t="shared" si="2"/>
        <v>0</v>
      </c>
      <c r="V35" s="57" t="b">
        <f t="shared" si="3"/>
        <v>0</v>
      </c>
      <c r="W35" s="57" t="b">
        <f t="shared" si="4"/>
        <v>0</v>
      </c>
      <c r="X35" s="57" t="b">
        <f t="shared" si="5"/>
        <v>0</v>
      </c>
      <c r="Y35" s="57" t="b">
        <f t="shared" si="6"/>
        <v>0</v>
      </c>
    </row>
    <row r="36" spans="1:25" s="6" customFormat="1" ht="63" customHeight="1" x14ac:dyDescent="0.4">
      <c r="A36" s="73">
        <f>A35+1</f>
        <v>30</v>
      </c>
      <c r="B36" s="66"/>
      <c r="C36" s="66"/>
      <c r="D36" s="66"/>
      <c r="E36" s="66"/>
      <c r="F36" s="66"/>
      <c r="G36" s="67"/>
      <c r="H36" s="67"/>
      <c r="I36" s="66"/>
      <c r="J36" s="66"/>
      <c r="K36" s="66"/>
      <c r="L36" s="68"/>
      <c r="M36" s="66"/>
      <c r="N36" s="66"/>
      <c r="O36" s="76"/>
      <c r="P36" s="66"/>
      <c r="Q36" s="82" t="str">
        <f t="shared" si="0"/>
        <v xml:space="preserve"> </v>
      </c>
      <c r="R36" s="60" t="str">
        <f>IF(AND(H36&gt;=DATEVALUE("2018/12/1"),H36&lt;=DATEVALUE("2019/11/30")),"","×")</f>
        <v>×</v>
      </c>
      <c r="S36" s="57"/>
      <c r="T36" s="57" t="b">
        <f t="shared" si="1"/>
        <v>0</v>
      </c>
      <c r="U36" s="57" t="b">
        <f t="shared" si="2"/>
        <v>0</v>
      </c>
      <c r="V36" s="57" t="b">
        <f t="shared" si="3"/>
        <v>0</v>
      </c>
      <c r="W36" s="57" t="b">
        <f t="shared" si="4"/>
        <v>0</v>
      </c>
      <c r="X36" s="57" t="b">
        <f t="shared" si="5"/>
        <v>0</v>
      </c>
      <c r="Y36" s="57" t="b">
        <f t="shared" si="6"/>
        <v>0</v>
      </c>
    </row>
    <row r="37" spans="1:25" ht="45" customHeight="1" x14ac:dyDescent="0.4">
      <c r="A37" s="8"/>
      <c r="B37" s="7" t="s">
        <v>12</v>
      </c>
      <c r="C37" s="8"/>
      <c r="D37" s="8"/>
      <c r="E37" s="8"/>
      <c r="F37" s="8"/>
      <c r="G37" s="8"/>
      <c r="H37" s="8"/>
      <c r="I37" s="8"/>
      <c r="J37" s="8"/>
      <c r="K37" s="7">
        <f>SUM(K7:K36)</f>
        <v>118.31666666666666</v>
      </c>
      <c r="L37" s="9"/>
      <c r="M37" s="8"/>
      <c r="N37" s="8"/>
      <c r="O37" s="7"/>
      <c r="P37" s="7"/>
      <c r="Q37" s="59"/>
      <c r="R37" s="78"/>
      <c r="S37" s="56">
        <f>SUM(T37:X37)</f>
        <v>118.31666666666666</v>
      </c>
      <c r="T37" s="57">
        <f>SUM(T7:T36)</f>
        <v>64.316666666666663</v>
      </c>
      <c r="U37" s="57">
        <f t="shared" ref="U37:Y37" si="8">SUM(U7:U36)</f>
        <v>12.5</v>
      </c>
      <c r="V37" s="57">
        <f t="shared" si="8"/>
        <v>13.5</v>
      </c>
      <c r="W37" s="57">
        <f t="shared" si="8"/>
        <v>25</v>
      </c>
      <c r="X37" s="57">
        <f t="shared" si="8"/>
        <v>3</v>
      </c>
      <c r="Y37" s="57">
        <f t="shared" si="8"/>
        <v>3</v>
      </c>
    </row>
    <row r="38" spans="1:25" ht="19.5" x14ac:dyDescent="0.4">
      <c r="A38" s="10" t="s">
        <v>17</v>
      </c>
      <c r="H38" s="10" t="s">
        <v>14</v>
      </c>
    </row>
    <row r="39" spans="1:25" ht="19.5" x14ac:dyDescent="0.4">
      <c r="A39" s="10"/>
    </row>
  </sheetData>
  <sheetProtection sort="0"/>
  <protectedRanges>
    <protectedRange sqref="C2:E5 F5 B6:P6 B26:P36" name="範囲1"/>
    <protectedRange sqref="B7:P25" name="範囲1_1"/>
  </protectedRanges>
  <sortState xmlns:xlrd2="http://schemas.microsoft.com/office/spreadsheetml/2017/richdata2" ref="B7:P14">
    <sortCondition ref="H7:H14"/>
  </sortState>
  <mergeCells count="4">
    <mergeCell ref="F5:L5"/>
    <mergeCell ref="F3:I3"/>
    <mergeCell ref="F2:H2"/>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A1EAF48A-DE17-4716-BF3C-FB6193B499F5}">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rowBreaks count="1" manualBreakCount="1">
    <brk id="20" max="1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576D9-3DEC-4803-BCE0-DC39A0758347}">
          <x14:formula1>
            <xm:f>#REF!</xm:f>
          </x14:formula1>
          <xm:sqref>P26:P36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BF37-0D5E-4F9F-98CE-3588D320CA10}">
  <sheetPr>
    <tabColor theme="7" tint="0.79998168889431442"/>
    <pageSetUpPr fitToPage="1"/>
  </sheetPr>
  <dimension ref="A1:Y39"/>
  <sheetViews>
    <sheetView view="pageBreakPreview" zoomScale="55" zoomScaleNormal="70" zoomScaleSheetLayoutView="55"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21" t="s">
        <v>165</v>
      </c>
      <c r="B1" s="121"/>
      <c r="C1" s="121"/>
      <c r="D1" s="121"/>
      <c r="E1" s="121"/>
      <c r="F1" s="1"/>
      <c r="G1" s="1"/>
      <c r="H1" s="1"/>
      <c r="I1" s="1"/>
      <c r="J1" s="1"/>
      <c r="K1" s="1"/>
      <c r="L1" s="1"/>
      <c r="M1" s="1"/>
      <c r="N1" s="1"/>
      <c r="O1" s="2"/>
      <c r="P1" s="1"/>
      <c r="Q1" s="52"/>
      <c r="R1" s="52"/>
    </row>
    <row r="2" spans="1:25" ht="30" customHeight="1" thickBot="1" x14ac:dyDescent="0.45">
      <c r="A2" s="33" t="s">
        <v>59</v>
      </c>
      <c r="B2" s="33"/>
      <c r="C2" s="54" t="str">
        <f>第1年度!C2</f>
        <v>地質太郎</v>
      </c>
      <c r="D2" s="1" t="s">
        <v>42</v>
      </c>
      <c r="E2" s="1"/>
      <c r="F2" s="120" t="s">
        <v>65</v>
      </c>
      <c r="G2" s="120"/>
      <c r="H2" s="120"/>
      <c r="I2" s="51"/>
      <c r="J2" s="50" t="s">
        <v>58</v>
      </c>
      <c r="K2" s="1"/>
      <c r="L2" s="1"/>
      <c r="M2" s="1"/>
      <c r="N2" s="1"/>
      <c r="O2" s="62" t="s">
        <v>52</v>
      </c>
      <c r="P2" s="1"/>
      <c r="Q2" s="52"/>
      <c r="R2" s="52"/>
    </row>
    <row r="3" spans="1:25" ht="30" customHeight="1" x14ac:dyDescent="0.4">
      <c r="A3" s="33" t="s">
        <v>57</v>
      </c>
      <c r="B3" s="34"/>
      <c r="C3" s="34"/>
      <c r="D3" s="55">
        <f>第1年度!D3</f>
        <v>2</v>
      </c>
      <c r="E3" s="1" t="s">
        <v>43</v>
      </c>
      <c r="F3" s="118"/>
      <c r="G3" s="119"/>
      <c r="H3" s="119"/>
      <c r="I3" s="119"/>
      <c r="J3" s="1"/>
      <c r="K3" s="1"/>
      <c r="L3" s="1"/>
      <c r="M3" s="1"/>
      <c r="N3" s="1"/>
      <c r="O3" s="62" t="s">
        <v>68</v>
      </c>
      <c r="P3" s="47"/>
      <c r="Q3" s="17"/>
      <c r="R3" s="17"/>
    </row>
    <row r="4" spans="1:25" ht="30" customHeight="1" x14ac:dyDescent="0.4">
      <c r="A4" s="33" t="s">
        <v>63</v>
      </c>
      <c r="B4" s="33"/>
      <c r="C4" s="33"/>
      <c r="D4" s="1">
        <f>K37</f>
        <v>0</v>
      </c>
      <c r="E4" s="35" t="s">
        <v>64</v>
      </c>
      <c r="F4" s="1"/>
      <c r="G4" s="1"/>
      <c r="H4" s="1"/>
      <c r="I4" s="1"/>
      <c r="J4" s="1"/>
      <c r="K4" s="1"/>
      <c r="L4" s="1"/>
      <c r="M4" s="1"/>
      <c r="N4" s="1"/>
      <c r="O4" s="81"/>
      <c r="P4" s="5"/>
      <c r="Q4" s="17"/>
      <c r="R4" s="17"/>
    </row>
    <row r="5" spans="1:25" ht="30" customHeight="1" x14ac:dyDescent="0.4">
      <c r="A5" s="3" t="s">
        <v>60</v>
      </c>
      <c r="B5" s="4"/>
      <c r="C5" s="4"/>
      <c r="E5" s="1"/>
      <c r="F5" s="122" t="str">
        <f>第1年度!F5</f>
        <v>現場調査部門、土壌・地下水汚染部門</v>
      </c>
      <c r="G5" s="122"/>
      <c r="H5" s="122"/>
      <c r="I5" s="122"/>
      <c r="J5" s="122"/>
      <c r="K5" s="122"/>
      <c r="L5" s="122"/>
      <c r="M5" s="1" t="s">
        <v>42</v>
      </c>
      <c r="N5" s="1"/>
      <c r="O5" s="13"/>
      <c r="P5" s="5"/>
      <c r="Q5" s="17"/>
      <c r="R5" s="17"/>
    </row>
    <row r="6" spans="1:25" ht="45" customHeight="1" x14ac:dyDescent="0.4">
      <c r="A6" s="14" t="s">
        <v>13</v>
      </c>
      <c r="B6" s="11" t="s">
        <v>0</v>
      </c>
      <c r="C6" s="11" t="s">
        <v>1</v>
      </c>
      <c r="D6" s="12" t="s">
        <v>2</v>
      </c>
      <c r="E6" s="14" t="s">
        <v>15</v>
      </c>
      <c r="F6" s="12" t="s">
        <v>46</v>
      </c>
      <c r="G6" s="11" t="s">
        <v>3</v>
      </c>
      <c r="H6" s="11" t="s">
        <v>4</v>
      </c>
      <c r="I6" s="11" t="s">
        <v>5</v>
      </c>
      <c r="J6" s="11" t="s">
        <v>6</v>
      </c>
      <c r="K6" s="11" t="s">
        <v>7</v>
      </c>
      <c r="L6" s="11" t="s">
        <v>8</v>
      </c>
      <c r="M6" s="15" t="s">
        <v>9</v>
      </c>
      <c r="N6" s="12" t="s">
        <v>10</v>
      </c>
      <c r="O6" s="15" t="s">
        <v>11</v>
      </c>
      <c r="P6" s="15" t="s">
        <v>16</v>
      </c>
      <c r="Q6" s="58" t="s">
        <v>45</v>
      </c>
      <c r="R6" s="58" t="s">
        <v>66</v>
      </c>
      <c r="T6" t="s">
        <v>18</v>
      </c>
      <c r="U6" t="s">
        <v>19</v>
      </c>
      <c r="V6" t="s">
        <v>20</v>
      </c>
      <c r="W6" t="s">
        <v>21</v>
      </c>
      <c r="X6" t="s">
        <v>22</v>
      </c>
      <c r="Y6" t="s">
        <v>41</v>
      </c>
    </row>
    <row r="7" spans="1:25" s="6" customFormat="1" ht="62.25" customHeight="1" x14ac:dyDescent="0.4">
      <c r="A7" s="74">
        <v>1</v>
      </c>
      <c r="B7" s="66"/>
      <c r="C7" s="66"/>
      <c r="D7" s="66"/>
      <c r="E7" s="66"/>
      <c r="F7" s="66"/>
      <c r="G7" s="67"/>
      <c r="H7" s="67"/>
      <c r="I7" s="66"/>
      <c r="J7" s="66"/>
      <c r="K7" s="66"/>
      <c r="L7" s="68"/>
      <c r="M7" s="66"/>
      <c r="N7" s="66"/>
      <c r="O7" s="66"/>
      <c r="P7" s="66"/>
      <c r="Q7" s="82" t="str">
        <f t="shared" ref="Q7:Q36" si="0">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0" t="str">
        <f>IF(AND(H7&gt;=DATEVALUE("2018/12/1"),H7&lt;=DATEVALUE("2019/11/30")),"","×")</f>
        <v>×</v>
      </c>
      <c r="T7" s="57" t="b">
        <f t="shared" ref="T7:T36" si="1">IF(COUNTIF(P7,"*①*"),K7)</f>
        <v>0</v>
      </c>
      <c r="U7" s="57" t="b">
        <f t="shared" ref="U7:U36" si="2">IF(COUNTIF(P7,"*②*"),K7)</f>
        <v>0</v>
      </c>
      <c r="V7" s="57" t="b">
        <f t="shared" ref="V7:V36" si="3">IF(COUNTIF(P7,"*③*"),K7)</f>
        <v>0</v>
      </c>
      <c r="W7" s="57" t="b">
        <f t="shared" ref="W7:W36" si="4">IF(COUNTIF(P7,"*④*"),K7)</f>
        <v>0</v>
      </c>
      <c r="X7" s="57" t="b">
        <f t="shared" ref="X7:X36" si="5">IF(COUNTIF(P7,"*⑤*"),K7)</f>
        <v>0</v>
      </c>
      <c r="Y7" s="6" t="b">
        <f t="shared" ref="Y7:Y36" si="6">IF(COUNTIF(O7,"*土壌汚染*"),K7)</f>
        <v>0</v>
      </c>
    </row>
    <row r="8" spans="1:25" s="6" customFormat="1" ht="62.25" customHeight="1" x14ac:dyDescent="0.4">
      <c r="A8" s="75">
        <f>A7+1</f>
        <v>2</v>
      </c>
      <c r="B8" s="66"/>
      <c r="C8" s="66"/>
      <c r="D8" s="66"/>
      <c r="E8" s="66"/>
      <c r="F8" s="66"/>
      <c r="G8" s="67"/>
      <c r="H8" s="67"/>
      <c r="I8" s="66"/>
      <c r="J8" s="66"/>
      <c r="K8" s="66"/>
      <c r="L8" s="68"/>
      <c r="M8" s="66"/>
      <c r="N8" s="66"/>
      <c r="O8" s="69"/>
      <c r="P8" s="66"/>
      <c r="Q8" s="82" t="str">
        <f t="shared" si="0"/>
        <v xml:space="preserve"> </v>
      </c>
      <c r="R8" s="60" t="str">
        <f t="shared" ref="R8:R36" si="7">IF(AND(H8&gt;=DATEVALUE("2018/12/1"),H8&lt;=DATEVALUE("2019/11/30")),"","×")</f>
        <v>×</v>
      </c>
      <c r="T8" s="57" t="b">
        <f t="shared" si="1"/>
        <v>0</v>
      </c>
      <c r="U8" s="57" t="b">
        <f t="shared" si="2"/>
        <v>0</v>
      </c>
      <c r="V8" s="57" t="b">
        <f t="shared" si="3"/>
        <v>0</v>
      </c>
      <c r="W8" s="57" t="b">
        <f t="shared" si="4"/>
        <v>0</v>
      </c>
      <c r="X8" s="57" t="b">
        <f t="shared" si="5"/>
        <v>0</v>
      </c>
      <c r="Y8" s="6" t="b">
        <f t="shared" si="6"/>
        <v>0</v>
      </c>
    </row>
    <row r="9" spans="1:25" s="6" customFormat="1" ht="62.25" customHeight="1" x14ac:dyDescent="0.4">
      <c r="A9" s="75">
        <f>A8+1</f>
        <v>3</v>
      </c>
      <c r="B9" s="66"/>
      <c r="C9" s="66"/>
      <c r="D9" s="66"/>
      <c r="E9" s="66"/>
      <c r="F9" s="66"/>
      <c r="G9" s="67"/>
      <c r="H9" s="67"/>
      <c r="I9" s="66"/>
      <c r="J9" s="66"/>
      <c r="K9" s="66"/>
      <c r="L9" s="68"/>
      <c r="M9" s="66"/>
      <c r="N9" s="66"/>
      <c r="O9" s="66"/>
      <c r="P9" s="66"/>
      <c r="Q9" s="82" t="str">
        <f t="shared" si="0"/>
        <v xml:space="preserve"> </v>
      </c>
      <c r="R9" s="60" t="str">
        <f t="shared" si="7"/>
        <v>×</v>
      </c>
      <c r="T9" s="57" t="b">
        <f t="shared" si="1"/>
        <v>0</v>
      </c>
      <c r="U9" s="57" t="b">
        <f t="shared" si="2"/>
        <v>0</v>
      </c>
      <c r="V9" s="57" t="b">
        <f t="shared" si="3"/>
        <v>0</v>
      </c>
      <c r="W9" s="57" t="b">
        <f t="shared" si="4"/>
        <v>0</v>
      </c>
      <c r="X9" s="57" t="b">
        <f t="shared" si="5"/>
        <v>0</v>
      </c>
      <c r="Y9" s="6" t="b">
        <f t="shared" si="6"/>
        <v>0</v>
      </c>
    </row>
    <row r="10" spans="1:25" s="6" customFormat="1" ht="62.25" customHeight="1" x14ac:dyDescent="0.4">
      <c r="A10" s="75">
        <f t="shared" ref="A10:A36" si="8">A9+1</f>
        <v>4</v>
      </c>
      <c r="B10" s="66"/>
      <c r="C10" s="66"/>
      <c r="D10" s="66"/>
      <c r="E10" s="66"/>
      <c r="F10" s="66"/>
      <c r="G10" s="67"/>
      <c r="H10" s="67"/>
      <c r="I10" s="66"/>
      <c r="J10" s="66"/>
      <c r="K10" s="66"/>
      <c r="L10" s="68"/>
      <c r="M10" s="66"/>
      <c r="N10" s="66"/>
      <c r="O10" s="66"/>
      <c r="P10" s="66"/>
      <c r="Q10" s="82" t="str">
        <f t="shared" si="0"/>
        <v xml:space="preserve"> </v>
      </c>
      <c r="R10" s="60" t="str">
        <f t="shared" si="7"/>
        <v>×</v>
      </c>
      <c r="T10" s="57" t="b">
        <f t="shared" si="1"/>
        <v>0</v>
      </c>
      <c r="U10" s="57" t="b">
        <f t="shared" si="2"/>
        <v>0</v>
      </c>
      <c r="V10" s="57" t="b">
        <f t="shared" si="3"/>
        <v>0</v>
      </c>
      <c r="W10" s="57" t="b">
        <f t="shared" si="4"/>
        <v>0</v>
      </c>
      <c r="X10" s="57" t="b">
        <f t="shared" si="5"/>
        <v>0</v>
      </c>
      <c r="Y10" s="6" t="b">
        <f t="shared" si="6"/>
        <v>0</v>
      </c>
    </row>
    <row r="11" spans="1:25" s="6" customFormat="1" ht="62.25" customHeight="1" x14ac:dyDescent="0.4">
      <c r="A11" s="75">
        <f t="shared" si="8"/>
        <v>5</v>
      </c>
      <c r="B11" s="66"/>
      <c r="C11" s="66"/>
      <c r="D11" s="66"/>
      <c r="E11" s="66"/>
      <c r="F11" s="66"/>
      <c r="G11" s="67"/>
      <c r="H11" s="67"/>
      <c r="I11" s="66"/>
      <c r="J11" s="66"/>
      <c r="K11" s="66"/>
      <c r="L11" s="68"/>
      <c r="M11" s="66"/>
      <c r="N11" s="66"/>
      <c r="O11" s="66"/>
      <c r="P11" s="66"/>
      <c r="Q11" s="82" t="str">
        <f t="shared" si="0"/>
        <v xml:space="preserve"> </v>
      </c>
      <c r="R11" s="60" t="str">
        <f t="shared" si="7"/>
        <v>×</v>
      </c>
      <c r="T11" s="57" t="b">
        <f t="shared" si="1"/>
        <v>0</v>
      </c>
      <c r="U11" s="57" t="b">
        <f t="shared" si="2"/>
        <v>0</v>
      </c>
      <c r="V11" s="57" t="b">
        <f t="shared" si="3"/>
        <v>0</v>
      </c>
      <c r="W11" s="57" t="b">
        <f t="shared" si="4"/>
        <v>0</v>
      </c>
      <c r="X11" s="57" t="b">
        <f t="shared" si="5"/>
        <v>0</v>
      </c>
      <c r="Y11" s="6" t="b">
        <f t="shared" si="6"/>
        <v>0</v>
      </c>
    </row>
    <row r="12" spans="1:25" s="6" customFormat="1" ht="62.25" customHeight="1" x14ac:dyDescent="0.4">
      <c r="A12" s="75">
        <f t="shared" si="8"/>
        <v>6</v>
      </c>
      <c r="B12" s="66"/>
      <c r="C12" s="66"/>
      <c r="D12" s="66"/>
      <c r="E12" s="66"/>
      <c r="F12" s="66"/>
      <c r="G12" s="67"/>
      <c r="H12" s="67"/>
      <c r="I12" s="66"/>
      <c r="J12" s="66"/>
      <c r="K12" s="66"/>
      <c r="L12" s="68"/>
      <c r="M12" s="66"/>
      <c r="N12" s="66"/>
      <c r="O12" s="66"/>
      <c r="P12" s="66"/>
      <c r="Q12" s="82" t="str">
        <f t="shared" si="0"/>
        <v xml:space="preserve"> </v>
      </c>
      <c r="R12" s="60" t="str">
        <f t="shared" si="7"/>
        <v>×</v>
      </c>
      <c r="T12" s="57" t="b">
        <f t="shared" si="1"/>
        <v>0</v>
      </c>
      <c r="U12" s="57" t="b">
        <f t="shared" si="2"/>
        <v>0</v>
      </c>
      <c r="V12" s="57" t="b">
        <f t="shared" si="3"/>
        <v>0</v>
      </c>
      <c r="W12" s="57" t="b">
        <f t="shared" si="4"/>
        <v>0</v>
      </c>
      <c r="X12" s="57" t="b">
        <f t="shared" si="5"/>
        <v>0</v>
      </c>
      <c r="Y12" s="6" t="b">
        <f t="shared" si="6"/>
        <v>0</v>
      </c>
    </row>
    <row r="13" spans="1:25" s="6" customFormat="1" ht="62.25" customHeight="1" x14ac:dyDescent="0.4">
      <c r="A13" s="75">
        <f t="shared" si="8"/>
        <v>7</v>
      </c>
      <c r="B13" s="66"/>
      <c r="C13" s="66"/>
      <c r="D13" s="66"/>
      <c r="E13" s="66"/>
      <c r="F13" s="66"/>
      <c r="G13" s="67"/>
      <c r="H13" s="67"/>
      <c r="I13" s="66"/>
      <c r="J13" s="66"/>
      <c r="K13" s="66"/>
      <c r="L13" s="68"/>
      <c r="M13" s="66"/>
      <c r="N13" s="66"/>
      <c r="O13" s="66"/>
      <c r="P13" s="66"/>
      <c r="Q13" s="82" t="str">
        <f t="shared" si="0"/>
        <v xml:space="preserve"> </v>
      </c>
      <c r="R13" s="60" t="str">
        <f t="shared" si="7"/>
        <v>×</v>
      </c>
      <c r="T13" s="57" t="b">
        <f t="shared" si="1"/>
        <v>0</v>
      </c>
      <c r="U13" s="57" t="b">
        <f t="shared" si="2"/>
        <v>0</v>
      </c>
      <c r="V13" s="57" t="b">
        <f t="shared" si="3"/>
        <v>0</v>
      </c>
      <c r="W13" s="57" t="b">
        <f t="shared" si="4"/>
        <v>0</v>
      </c>
      <c r="X13" s="57" t="b">
        <f t="shared" si="5"/>
        <v>0</v>
      </c>
      <c r="Y13" s="6" t="b">
        <f t="shared" si="6"/>
        <v>0</v>
      </c>
    </row>
    <row r="14" spans="1:25" s="6" customFormat="1" ht="62.25" customHeight="1" x14ac:dyDescent="0.4">
      <c r="A14" s="75">
        <f t="shared" si="8"/>
        <v>8</v>
      </c>
      <c r="B14" s="66"/>
      <c r="C14" s="66"/>
      <c r="D14" s="66"/>
      <c r="E14" s="66"/>
      <c r="F14" s="66"/>
      <c r="G14" s="67"/>
      <c r="H14" s="67"/>
      <c r="I14" s="66"/>
      <c r="J14" s="66"/>
      <c r="K14" s="66"/>
      <c r="L14" s="68"/>
      <c r="M14" s="66"/>
      <c r="N14" s="66"/>
      <c r="O14" s="66"/>
      <c r="P14" s="66"/>
      <c r="Q14" s="82" t="str">
        <f t="shared" si="0"/>
        <v xml:space="preserve"> </v>
      </c>
      <c r="R14" s="60" t="str">
        <f t="shared" si="7"/>
        <v>×</v>
      </c>
      <c r="T14" s="57" t="b">
        <f t="shared" si="1"/>
        <v>0</v>
      </c>
      <c r="U14" s="57" t="b">
        <f t="shared" si="2"/>
        <v>0</v>
      </c>
      <c r="V14" s="57" t="b">
        <f t="shared" si="3"/>
        <v>0</v>
      </c>
      <c r="W14" s="57" t="b">
        <f t="shared" si="4"/>
        <v>0</v>
      </c>
      <c r="X14" s="57" t="b">
        <f t="shared" si="5"/>
        <v>0</v>
      </c>
      <c r="Y14" s="6" t="b">
        <f t="shared" si="6"/>
        <v>0</v>
      </c>
    </row>
    <row r="15" spans="1:25" s="6" customFormat="1" ht="62.25" customHeight="1" x14ac:dyDescent="0.4">
      <c r="A15" s="75">
        <f t="shared" si="8"/>
        <v>9</v>
      </c>
      <c r="B15" s="69"/>
      <c r="C15" s="69"/>
      <c r="D15" s="69"/>
      <c r="E15" s="69"/>
      <c r="F15" s="69"/>
      <c r="G15" s="70"/>
      <c r="H15" s="70"/>
      <c r="I15" s="69"/>
      <c r="J15" s="69"/>
      <c r="K15" s="66"/>
      <c r="L15" s="71"/>
      <c r="M15" s="69"/>
      <c r="N15" s="69"/>
      <c r="O15" s="69"/>
      <c r="P15" s="66"/>
      <c r="Q15" s="82" t="str">
        <f t="shared" si="0"/>
        <v xml:space="preserve"> </v>
      </c>
      <c r="R15" s="60" t="str">
        <f t="shared" si="7"/>
        <v>×</v>
      </c>
      <c r="T15" s="57" t="b">
        <f t="shared" si="1"/>
        <v>0</v>
      </c>
      <c r="U15" s="57" t="b">
        <f t="shared" si="2"/>
        <v>0</v>
      </c>
      <c r="V15" s="57" t="b">
        <f t="shared" si="3"/>
        <v>0</v>
      </c>
      <c r="W15" s="57" t="b">
        <f t="shared" si="4"/>
        <v>0</v>
      </c>
      <c r="X15" s="57" t="b">
        <f t="shared" si="5"/>
        <v>0</v>
      </c>
      <c r="Y15" s="6" t="b">
        <f t="shared" si="6"/>
        <v>0</v>
      </c>
    </row>
    <row r="16" spans="1:25" s="6" customFormat="1" ht="62.25" customHeight="1" x14ac:dyDescent="0.4">
      <c r="A16" s="75">
        <f t="shared" si="8"/>
        <v>10</v>
      </c>
      <c r="B16" s="66"/>
      <c r="C16" s="66"/>
      <c r="D16" s="66"/>
      <c r="E16" s="66"/>
      <c r="F16" s="66"/>
      <c r="G16" s="67"/>
      <c r="H16" s="67"/>
      <c r="I16" s="66"/>
      <c r="J16" s="66"/>
      <c r="K16" s="66"/>
      <c r="L16" s="68"/>
      <c r="M16" s="66"/>
      <c r="N16" s="66"/>
      <c r="O16" s="66"/>
      <c r="P16" s="66"/>
      <c r="Q16" s="82" t="str">
        <f t="shared" si="0"/>
        <v xml:space="preserve"> </v>
      </c>
      <c r="R16" s="60" t="str">
        <f t="shared" si="7"/>
        <v>×</v>
      </c>
      <c r="T16" s="57" t="b">
        <f t="shared" si="1"/>
        <v>0</v>
      </c>
      <c r="U16" s="57" t="b">
        <f t="shared" si="2"/>
        <v>0</v>
      </c>
      <c r="V16" s="57" t="b">
        <f t="shared" si="3"/>
        <v>0</v>
      </c>
      <c r="W16" s="57" t="b">
        <f t="shared" si="4"/>
        <v>0</v>
      </c>
      <c r="X16" s="57" t="b">
        <f t="shared" si="5"/>
        <v>0</v>
      </c>
      <c r="Y16" s="6" t="b">
        <f t="shared" si="6"/>
        <v>0</v>
      </c>
    </row>
    <row r="17" spans="1:25" s="6" customFormat="1" ht="62.25" customHeight="1" x14ac:dyDescent="0.4">
      <c r="A17" s="75">
        <f t="shared" si="8"/>
        <v>11</v>
      </c>
      <c r="B17" s="66"/>
      <c r="C17" s="66"/>
      <c r="D17" s="66"/>
      <c r="E17" s="66"/>
      <c r="F17" s="66"/>
      <c r="G17" s="67"/>
      <c r="H17" s="67"/>
      <c r="I17" s="66"/>
      <c r="J17" s="66"/>
      <c r="K17" s="66"/>
      <c r="L17" s="68"/>
      <c r="M17" s="66"/>
      <c r="N17" s="66"/>
      <c r="O17" s="66"/>
      <c r="P17" s="66"/>
      <c r="Q17" s="82" t="str">
        <f t="shared" si="0"/>
        <v xml:space="preserve"> </v>
      </c>
      <c r="R17" s="60" t="str">
        <f t="shared" si="7"/>
        <v>×</v>
      </c>
      <c r="T17" s="57" t="b">
        <f t="shared" si="1"/>
        <v>0</v>
      </c>
      <c r="U17" s="57" t="b">
        <f t="shared" si="2"/>
        <v>0</v>
      </c>
      <c r="V17" s="57" t="b">
        <f t="shared" si="3"/>
        <v>0</v>
      </c>
      <c r="W17" s="57" t="b">
        <f t="shared" si="4"/>
        <v>0</v>
      </c>
      <c r="X17" s="57" t="b">
        <f t="shared" si="5"/>
        <v>0</v>
      </c>
      <c r="Y17" s="6" t="b">
        <f t="shared" si="6"/>
        <v>0</v>
      </c>
    </row>
    <row r="18" spans="1:25" s="6" customFormat="1" ht="62.25" customHeight="1" x14ac:dyDescent="0.4">
      <c r="A18" s="75">
        <f t="shared" si="8"/>
        <v>12</v>
      </c>
      <c r="B18" s="66"/>
      <c r="C18" s="66"/>
      <c r="D18" s="66"/>
      <c r="E18" s="66"/>
      <c r="F18" s="66"/>
      <c r="G18" s="67"/>
      <c r="H18" s="67"/>
      <c r="I18" s="66"/>
      <c r="J18" s="66"/>
      <c r="K18" s="66"/>
      <c r="L18" s="68"/>
      <c r="M18" s="66"/>
      <c r="N18" s="66"/>
      <c r="O18" s="66"/>
      <c r="P18" s="66"/>
      <c r="Q18" s="82" t="str">
        <f t="shared" si="0"/>
        <v xml:space="preserve"> </v>
      </c>
      <c r="R18" s="60" t="str">
        <f t="shared" si="7"/>
        <v>×</v>
      </c>
      <c r="T18" s="57" t="b">
        <f t="shared" si="1"/>
        <v>0</v>
      </c>
      <c r="U18" s="57" t="b">
        <f t="shared" si="2"/>
        <v>0</v>
      </c>
      <c r="V18" s="57" t="b">
        <f t="shared" si="3"/>
        <v>0</v>
      </c>
      <c r="W18" s="57" t="b">
        <f t="shared" si="4"/>
        <v>0</v>
      </c>
      <c r="X18" s="57" t="b">
        <f t="shared" si="5"/>
        <v>0</v>
      </c>
      <c r="Y18" s="6" t="b">
        <f t="shared" si="6"/>
        <v>0</v>
      </c>
    </row>
    <row r="19" spans="1:25" s="6" customFormat="1" ht="62.25" customHeight="1" x14ac:dyDescent="0.4">
      <c r="A19" s="75">
        <f t="shared" si="8"/>
        <v>13</v>
      </c>
      <c r="B19" s="66"/>
      <c r="C19" s="66"/>
      <c r="D19" s="66"/>
      <c r="E19" s="66"/>
      <c r="F19" s="66"/>
      <c r="G19" s="67"/>
      <c r="H19" s="67"/>
      <c r="I19" s="66"/>
      <c r="J19" s="66"/>
      <c r="K19" s="66"/>
      <c r="L19" s="68"/>
      <c r="M19" s="66"/>
      <c r="N19" s="66"/>
      <c r="O19" s="66"/>
      <c r="P19" s="66"/>
      <c r="Q19" s="82" t="str">
        <f t="shared" si="0"/>
        <v xml:space="preserve"> </v>
      </c>
      <c r="R19" s="60" t="str">
        <f t="shared" si="7"/>
        <v>×</v>
      </c>
      <c r="T19" s="57" t="b">
        <f t="shared" si="1"/>
        <v>0</v>
      </c>
      <c r="U19" s="57" t="b">
        <f t="shared" si="2"/>
        <v>0</v>
      </c>
      <c r="V19" s="57" t="b">
        <f t="shared" si="3"/>
        <v>0</v>
      </c>
      <c r="W19" s="57" t="b">
        <f t="shared" si="4"/>
        <v>0</v>
      </c>
      <c r="X19" s="57" t="b">
        <f t="shared" si="5"/>
        <v>0</v>
      </c>
      <c r="Y19" s="6" t="b">
        <f t="shared" si="6"/>
        <v>0</v>
      </c>
    </row>
    <row r="20" spans="1:25" s="6" customFormat="1" ht="62.25" customHeight="1" x14ac:dyDescent="0.4">
      <c r="A20" s="75">
        <f t="shared" si="8"/>
        <v>14</v>
      </c>
      <c r="B20" s="69"/>
      <c r="C20" s="69"/>
      <c r="D20" s="69"/>
      <c r="E20" s="69"/>
      <c r="F20" s="69"/>
      <c r="G20" s="70"/>
      <c r="H20" s="70"/>
      <c r="I20" s="69"/>
      <c r="J20" s="69"/>
      <c r="K20" s="66"/>
      <c r="L20" s="71"/>
      <c r="M20" s="69"/>
      <c r="N20" s="69"/>
      <c r="O20" s="69"/>
      <c r="P20" s="66"/>
      <c r="Q20" s="82" t="str">
        <f t="shared" si="0"/>
        <v xml:space="preserve"> </v>
      </c>
      <c r="R20" s="60" t="str">
        <f t="shared" si="7"/>
        <v>×</v>
      </c>
      <c r="T20" s="57" t="b">
        <f t="shared" si="1"/>
        <v>0</v>
      </c>
      <c r="U20" s="57" t="b">
        <f t="shared" si="2"/>
        <v>0</v>
      </c>
      <c r="V20" s="57" t="b">
        <f t="shared" si="3"/>
        <v>0</v>
      </c>
      <c r="W20" s="57" t="b">
        <f t="shared" si="4"/>
        <v>0</v>
      </c>
      <c r="X20" s="57" t="b">
        <f t="shared" si="5"/>
        <v>0</v>
      </c>
      <c r="Y20" s="6" t="b">
        <f t="shared" si="6"/>
        <v>0</v>
      </c>
    </row>
    <row r="21" spans="1:25" s="6" customFormat="1" ht="62.25" customHeight="1" x14ac:dyDescent="0.4">
      <c r="A21" s="75">
        <f t="shared" si="8"/>
        <v>15</v>
      </c>
      <c r="B21" s="66"/>
      <c r="C21" s="66"/>
      <c r="D21" s="66"/>
      <c r="E21" s="66"/>
      <c r="F21" s="66"/>
      <c r="G21" s="67"/>
      <c r="H21" s="67"/>
      <c r="I21" s="66"/>
      <c r="J21" s="66"/>
      <c r="K21" s="66"/>
      <c r="L21" s="68"/>
      <c r="M21" s="66"/>
      <c r="N21" s="66"/>
      <c r="O21" s="66"/>
      <c r="P21" s="66"/>
      <c r="Q21" s="82" t="str">
        <f t="shared" si="0"/>
        <v xml:space="preserve"> </v>
      </c>
      <c r="R21" s="60" t="str">
        <f t="shared" si="7"/>
        <v>×</v>
      </c>
      <c r="T21" s="57" t="b">
        <f t="shared" si="1"/>
        <v>0</v>
      </c>
      <c r="U21" s="57" t="b">
        <f t="shared" si="2"/>
        <v>0</v>
      </c>
      <c r="V21" s="57" t="b">
        <f t="shared" si="3"/>
        <v>0</v>
      </c>
      <c r="W21" s="57" t="b">
        <f t="shared" si="4"/>
        <v>0</v>
      </c>
      <c r="X21" s="57" t="b">
        <f t="shared" si="5"/>
        <v>0</v>
      </c>
      <c r="Y21" s="6" t="b">
        <f t="shared" si="6"/>
        <v>0</v>
      </c>
    </row>
    <row r="22" spans="1:25" s="6" customFormat="1" ht="62.25" customHeight="1" x14ac:dyDescent="0.4">
      <c r="A22" s="75">
        <f t="shared" si="8"/>
        <v>16</v>
      </c>
      <c r="B22" s="66"/>
      <c r="C22" s="66"/>
      <c r="D22" s="66"/>
      <c r="E22" s="66"/>
      <c r="F22" s="66"/>
      <c r="G22" s="67"/>
      <c r="H22" s="67"/>
      <c r="I22" s="66"/>
      <c r="J22" s="66"/>
      <c r="K22" s="66"/>
      <c r="L22" s="68"/>
      <c r="M22" s="66"/>
      <c r="N22" s="66"/>
      <c r="O22" s="66"/>
      <c r="P22" s="66"/>
      <c r="Q22" s="82" t="str">
        <f t="shared" si="0"/>
        <v xml:space="preserve"> </v>
      </c>
      <c r="R22" s="60" t="str">
        <f t="shared" si="7"/>
        <v>×</v>
      </c>
      <c r="T22" s="57" t="b">
        <f t="shared" si="1"/>
        <v>0</v>
      </c>
      <c r="U22" s="57" t="b">
        <f t="shared" si="2"/>
        <v>0</v>
      </c>
      <c r="V22" s="57" t="b">
        <f t="shared" si="3"/>
        <v>0</v>
      </c>
      <c r="W22" s="57" t="b">
        <f t="shared" si="4"/>
        <v>0</v>
      </c>
      <c r="X22" s="57" t="b">
        <f t="shared" si="5"/>
        <v>0</v>
      </c>
      <c r="Y22" s="6" t="b">
        <f t="shared" si="6"/>
        <v>0</v>
      </c>
    </row>
    <row r="23" spans="1:25" s="6" customFormat="1" ht="62.25" customHeight="1" x14ac:dyDescent="0.4">
      <c r="A23" s="75">
        <f t="shared" si="8"/>
        <v>17</v>
      </c>
      <c r="B23" s="66"/>
      <c r="C23" s="66"/>
      <c r="D23" s="66"/>
      <c r="E23" s="66"/>
      <c r="F23" s="66"/>
      <c r="G23" s="67"/>
      <c r="H23" s="67"/>
      <c r="I23" s="66"/>
      <c r="J23" s="66"/>
      <c r="K23" s="66"/>
      <c r="L23" s="68"/>
      <c r="M23" s="66"/>
      <c r="N23" s="66"/>
      <c r="O23" s="66"/>
      <c r="P23" s="66"/>
      <c r="Q23" s="82" t="str">
        <f t="shared" si="0"/>
        <v xml:space="preserve"> </v>
      </c>
      <c r="R23" s="60" t="str">
        <f t="shared" si="7"/>
        <v>×</v>
      </c>
      <c r="T23" s="57" t="b">
        <f t="shared" si="1"/>
        <v>0</v>
      </c>
      <c r="U23" s="57" t="b">
        <f t="shared" si="2"/>
        <v>0</v>
      </c>
      <c r="V23" s="57" t="b">
        <f t="shared" si="3"/>
        <v>0</v>
      </c>
      <c r="W23" s="57" t="b">
        <f t="shared" si="4"/>
        <v>0</v>
      </c>
      <c r="X23" s="57" t="b">
        <f t="shared" si="5"/>
        <v>0</v>
      </c>
      <c r="Y23" s="6" t="b">
        <f t="shared" si="6"/>
        <v>0</v>
      </c>
    </row>
    <row r="24" spans="1:25" s="6" customFormat="1" ht="62.25" customHeight="1" x14ac:dyDescent="0.4">
      <c r="A24" s="75">
        <f t="shared" si="8"/>
        <v>18</v>
      </c>
      <c r="B24" s="66"/>
      <c r="C24" s="66"/>
      <c r="D24" s="66"/>
      <c r="E24" s="66"/>
      <c r="F24" s="66"/>
      <c r="G24" s="67"/>
      <c r="H24" s="67"/>
      <c r="I24" s="66"/>
      <c r="J24" s="66"/>
      <c r="K24" s="66"/>
      <c r="L24" s="68"/>
      <c r="M24" s="66"/>
      <c r="N24" s="66"/>
      <c r="O24" s="66"/>
      <c r="P24" s="66"/>
      <c r="Q24" s="82" t="str">
        <f t="shared" si="0"/>
        <v xml:space="preserve"> </v>
      </c>
      <c r="R24" s="60" t="str">
        <f t="shared" si="7"/>
        <v>×</v>
      </c>
      <c r="T24" s="57" t="b">
        <f t="shared" si="1"/>
        <v>0</v>
      </c>
      <c r="U24" s="57" t="b">
        <f t="shared" si="2"/>
        <v>0</v>
      </c>
      <c r="V24" s="57" t="b">
        <f t="shared" si="3"/>
        <v>0</v>
      </c>
      <c r="W24" s="57" t="b">
        <f t="shared" si="4"/>
        <v>0</v>
      </c>
      <c r="X24" s="57" t="b">
        <f t="shared" si="5"/>
        <v>0</v>
      </c>
      <c r="Y24" s="6" t="b">
        <f t="shared" si="6"/>
        <v>0</v>
      </c>
    </row>
    <row r="25" spans="1:25" s="6" customFormat="1" ht="62.25" customHeight="1" x14ac:dyDescent="0.4">
      <c r="A25" s="75">
        <f t="shared" si="8"/>
        <v>19</v>
      </c>
      <c r="B25" s="66"/>
      <c r="C25" s="66"/>
      <c r="D25" s="66"/>
      <c r="E25" s="66"/>
      <c r="F25" s="66"/>
      <c r="G25" s="67"/>
      <c r="H25" s="67"/>
      <c r="I25" s="66"/>
      <c r="J25" s="66"/>
      <c r="K25" s="66"/>
      <c r="L25" s="68"/>
      <c r="M25" s="66"/>
      <c r="N25" s="66"/>
      <c r="O25" s="66"/>
      <c r="P25" s="66"/>
      <c r="Q25" s="82" t="str">
        <f t="shared" si="0"/>
        <v xml:space="preserve"> </v>
      </c>
      <c r="R25" s="60" t="str">
        <f t="shared" si="7"/>
        <v>×</v>
      </c>
      <c r="T25" s="57" t="b">
        <f t="shared" si="1"/>
        <v>0</v>
      </c>
      <c r="U25" s="57" t="b">
        <f t="shared" si="2"/>
        <v>0</v>
      </c>
      <c r="V25" s="57" t="b">
        <f t="shared" si="3"/>
        <v>0</v>
      </c>
      <c r="W25" s="57" t="b">
        <f t="shared" si="4"/>
        <v>0</v>
      </c>
      <c r="X25" s="57" t="b">
        <f t="shared" si="5"/>
        <v>0</v>
      </c>
      <c r="Y25" s="6" t="b">
        <f t="shared" si="6"/>
        <v>0</v>
      </c>
    </row>
    <row r="26" spans="1:25" s="6" customFormat="1" ht="62.25" customHeight="1" x14ac:dyDescent="0.4">
      <c r="A26" s="75">
        <f t="shared" si="8"/>
        <v>20</v>
      </c>
      <c r="B26" s="66"/>
      <c r="C26" s="66"/>
      <c r="D26" s="66"/>
      <c r="E26" s="66"/>
      <c r="F26" s="66"/>
      <c r="G26" s="67"/>
      <c r="H26" s="67"/>
      <c r="I26" s="66"/>
      <c r="J26" s="66"/>
      <c r="K26" s="66"/>
      <c r="L26" s="68"/>
      <c r="M26" s="66"/>
      <c r="N26" s="66"/>
      <c r="O26" s="66"/>
      <c r="P26" s="66"/>
      <c r="Q26" s="82" t="str">
        <f t="shared" si="0"/>
        <v xml:space="preserve"> </v>
      </c>
      <c r="R26" s="60" t="str">
        <f t="shared" si="7"/>
        <v>×</v>
      </c>
      <c r="T26" s="57" t="b">
        <f t="shared" si="1"/>
        <v>0</v>
      </c>
      <c r="U26" s="57" t="b">
        <f t="shared" si="2"/>
        <v>0</v>
      </c>
      <c r="V26" s="57" t="b">
        <f t="shared" si="3"/>
        <v>0</v>
      </c>
      <c r="W26" s="57" t="b">
        <f t="shared" si="4"/>
        <v>0</v>
      </c>
      <c r="X26" s="57" t="b">
        <f t="shared" si="5"/>
        <v>0</v>
      </c>
      <c r="Y26" s="6" t="b">
        <f t="shared" si="6"/>
        <v>0</v>
      </c>
    </row>
    <row r="27" spans="1:25" s="6" customFormat="1" ht="62.25" customHeight="1" x14ac:dyDescent="0.4">
      <c r="A27" s="75">
        <f t="shared" si="8"/>
        <v>21</v>
      </c>
      <c r="B27" s="66"/>
      <c r="C27" s="66"/>
      <c r="D27" s="66"/>
      <c r="E27" s="66"/>
      <c r="F27" s="66"/>
      <c r="G27" s="67"/>
      <c r="H27" s="67"/>
      <c r="I27" s="66"/>
      <c r="J27" s="66"/>
      <c r="K27" s="66"/>
      <c r="L27" s="68"/>
      <c r="M27" s="66"/>
      <c r="N27" s="66"/>
      <c r="O27" s="66"/>
      <c r="P27" s="66"/>
      <c r="Q27" s="82" t="str">
        <f t="shared" si="0"/>
        <v xml:space="preserve"> </v>
      </c>
      <c r="R27" s="60" t="str">
        <f t="shared" si="7"/>
        <v>×</v>
      </c>
      <c r="T27" s="57" t="b">
        <f t="shared" si="1"/>
        <v>0</v>
      </c>
      <c r="U27" s="57" t="b">
        <f t="shared" si="2"/>
        <v>0</v>
      </c>
      <c r="V27" s="57" t="b">
        <f t="shared" si="3"/>
        <v>0</v>
      </c>
      <c r="W27" s="57" t="b">
        <f t="shared" si="4"/>
        <v>0</v>
      </c>
      <c r="X27" s="57" t="b">
        <f t="shared" si="5"/>
        <v>0</v>
      </c>
      <c r="Y27" s="6" t="b">
        <f t="shared" si="6"/>
        <v>0</v>
      </c>
    </row>
    <row r="28" spans="1:25" s="6" customFormat="1" ht="62.25" customHeight="1" x14ac:dyDescent="0.4">
      <c r="A28" s="75">
        <f t="shared" si="8"/>
        <v>22</v>
      </c>
      <c r="B28" s="66"/>
      <c r="C28" s="66"/>
      <c r="D28" s="66"/>
      <c r="E28" s="66"/>
      <c r="F28" s="66"/>
      <c r="G28" s="67"/>
      <c r="H28" s="67"/>
      <c r="I28" s="66"/>
      <c r="J28" s="66"/>
      <c r="K28" s="66"/>
      <c r="L28" s="68"/>
      <c r="M28" s="66"/>
      <c r="N28" s="66"/>
      <c r="O28" s="66"/>
      <c r="P28" s="66"/>
      <c r="Q28" s="82" t="str">
        <f t="shared" si="0"/>
        <v xml:space="preserve"> </v>
      </c>
      <c r="R28" s="60" t="str">
        <f t="shared" si="7"/>
        <v>×</v>
      </c>
      <c r="T28" s="57" t="b">
        <f t="shared" si="1"/>
        <v>0</v>
      </c>
      <c r="U28" s="57" t="b">
        <f t="shared" si="2"/>
        <v>0</v>
      </c>
      <c r="V28" s="57" t="b">
        <f t="shared" si="3"/>
        <v>0</v>
      </c>
      <c r="W28" s="57" t="b">
        <f t="shared" si="4"/>
        <v>0</v>
      </c>
      <c r="X28" s="57" t="b">
        <f t="shared" si="5"/>
        <v>0</v>
      </c>
      <c r="Y28" s="6" t="b">
        <f t="shared" si="6"/>
        <v>0</v>
      </c>
    </row>
    <row r="29" spans="1:25" s="6" customFormat="1" ht="62.25" customHeight="1" x14ac:dyDescent="0.4">
      <c r="A29" s="75">
        <f t="shared" si="8"/>
        <v>23</v>
      </c>
      <c r="B29" s="66"/>
      <c r="C29" s="66"/>
      <c r="D29" s="66"/>
      <c r="E29" s="66"/>
      <c r="F29" s="66"/>
      <c r="G29" s="67"/>
      <c r="H29" s="67"/>
      <c r="I29" s="66"/>
      <c r="J29" s="66"/>
      <c r="K29" s="66"/>
      <c r="L29" s="68"/>
      <c r="M29" s="66"/>
      <c r="N29" s="66"/>
      <c r="O29" s="66"/>
      <c r="P29" s="66"/>
      <c r="Q29" s="82" t="str">
        <f t="shared" si="0"/>
        <v xml:space="preserve"> </v>
      </c>
      <c r="R29" s="60" t="str">
        <f t="shared" si="7"/>
        <v>×</v>
      </c>
      <c r="T29" s="57" t="b">
        <f t="shared" si="1"/>
        <v>0</v>
      </c>
      <c r="U29" s="57" t="b">
        <f t="shared" si="2"/>
        <v>0</v>
      </c>
      <c r="V29" s="57" t="b">
        <f t="shared" si="3"/>
        <v>0</v>
      </c>
      <c r="W29" s="57" t="b">
        <f t="shared" si="4"/>
        <v>0</v>
      </c>
      <c r="X29" s="57" t="b">
        <f t="shared" si="5"/>
        <v>0</v>
      </c>
      <c r="Y29" s="6" t="b">
        <f t="shared" si="6"/>
        <v>0</v>
      </c>
    </row>
    <row r="30" spans="1:25" s="6" customFormat="1" ht="62.25" customHeight="1" x14ac:dyDescent="0.4">
      <c r="A30" s="75">
        <f t="shared" si="8"/>
        <v>24</v>
      </c>
      <c r="B30" s="66"/>
      <c r="C30" s="66"/>
      <c r="D30" s="66"/>
      <c r="E30" s="66"/>
      <c r="F30" s="66"/>
      <c r="G30" s="67"/>
      <c r="H30" s="67"/>
      <c r="I30" s="66"/>
      <c r="J30" s="66"/>
      <c r="K30" s="66"/>
      <c r="L30" s="68"/>
      <c r="M30" s="66"/>
      <c r="N30" s="66"/>
      <c r="O30" s="66"/>
      <c r="P30" s="66"/>
      <c r="Q30" s="82" t="str">
        <f t="shared" si="0"/>
        <v xml:space="preserve"> </v>
      </c>
      <c r="R30" s="60" t="str">
        <f t="shared" si="7"/>
        <v>×</v>
      </c>
      <c r="T30" s="57" t="b">
        <f t="shared" si="1"/>
        <v>0</v>
      </c>
      <c r="U30" s="57" t="b">
        <f t="shared" si="2"/>
        <v>0</v>
      </c>
      <c r="V30" s="57" t="b">
        <f t="shared" si="3"/>
        <v>0</v>
      </c>
      <c r="W30" s="57" t="b">
        <f t="shared" si="4"/>
        <v>0</v>
      </c>
      <c r="X30" s="57" t="b">
        <f t="shared" si="5"/>
        <v>0</v>
      </c>
      <c r="Y30" s="6" t="b">
        <f t="shared" si="6"/>
        <v>0</v>
      </c>
    </row>
    <row r="31" spans="1:25" s="6" customFormat="1" ht="62.25" customHeight="1" x14ac:dyDescent="0.4">
      <c r="A31" s="75">
        <f t="shared" si="8"/>
        <v>25</v>
      </c>
      <c r="B31" s="66"/>
      <c r="C31" s="66"/>
      <c r="D31" s="66"/>
      <c r="E31" s="66"/>
      <c r="F31" s="66"/>
      <c r="G31" s="67"/>
      <c r="H31" s="67"/>
      <c r="I31" s="66"/>
      <c r="J31" s="66"/>
      <c r="K31" s="66"/>
      <c r="L31" s="68"/>
      <c r="M31" s="66"/>
      <c r="N31" s="66"/>
      <c r="O31" s="66"/>
      <c r="P31" s="66"/>
      <c r="Q31" s="82" t="str">
        <f t="shared" si="0"/>
        <v xml:space="preserve"> </v>
      </c>
      <c r="R31" s="60" t="str">
        <f t="shared" si="7"/>
        <v>×</v>
      </c>
      <c r="T31" s="57" t="b">
        <f t="shared" si="1"/>
        <v>0</v>
      </c>
      <c r="U31" s="57" t="b">
        <f t="shared" si="2"/>
        <v>0</v>
      </c>
      <c r="V31" s="57" t="b">
        <f t="shared" si="3"/>
        <v>0</v>
      </c>
      <c r="W31" s="57" t="b">
        <f t="shared" si="4"/>
        <v>0</v>
      </c>
      <c r="X31" s="57" t="b">
        <f t="shared" si="5"/>
        <v>0</v>
      </c>
      <c r="Y31" s="6" t="b">
        <f t="shared" si="6"/>
        <v>0</v>
      </c>
    </row>
    <row r="32" spans="1:25" s="6" customFormat="1" ht="62.25" customHeight="1" x14ac:dyDescent="0.4">
      <c r="A32" s="75">
        <f t="shared" si="8"/>
        <v>26</v>
      </c>
      <c r="B32" s="69"/>
      <c r="C32" s="69"/>
      <c r="D32" s="69"/>
      <c r="E32" s="69"/>
      <c r="F32" s="69"/>
      <c r="G32" s="70"/>
      <c r="H32" s="70"/>
      <c r="I32" s="69"/>
      <c r="J32" s="69"/>
      <c r="K32" s="66"/>
      <c r="L32" s="71"/>
      <c r="M32" s="69"/>
      <c r="N32" s="69"/>
      <c r="O32" s="69"/>
      <c r="P32" s="66"/>
      <c r="Q32" s="82" t="str">
        <f t="shared" si="0"/>
        <v xml:space="preserve"> </v>
      </c>
      <c r="R32" s="60" t="str">
        <f t="shared" si="7"/>
        <v>×</v>
      </c>
      <c r="T32" s="57" t="b">
        <f t="shared" si="1"/>
        <v>0</v>
      </c>
      <c r="U32" s="57" t="b">
        <f t="shared" si="2"/>
        <v>0</v>
      </c>
      <c r="V32" s="57" t="b">
        <f t="shared" si="3"/>
        <v>0</v>
      </c>
      <c r="W32" s="57" t="b">
        <f t="shared" si="4"/>
        <v>0</v>
      </c>
      <c r="X32" s="57" t="b">
        <f t="shared" si="5"/>
        <v>0</v>
      </c>
      <c r="Y32" s="6" t="b">
        <f t="shared" si="6"/>
        <v>0</v>
      </c>
    </row>
    <row r="33" spans="1:25" s="6" customFormat="1" ht="62.25" customHeight="1" x14ac:dyDescent="0.4">
      <c r="A33" s="75">
        <f t="shared" si="8"/>
        <v>27</v>
      </c>
      <c r="B33" s="66"/>
      <c r="C33" s="66"/>
      <c r="D33" s="66"/>
      <c r="E33" s="66"/>
      <c r="F33" s="66"/>
      <c r="G33" s="67"/>
      <c r="H33" s="67"/>
      <c r="I33" s="66"/>
      <c r="J33" s="66"/>
      <c r="K33" s="66"/>
      <c r="L33" s="68"/>
      <c r="M33" s="66"/>
      <c r="N33" s="66"/>
      <c r="O33" s="66"/>
      <c r="P33" s="66"/>
      <c r="Q33" s="82" t="str">
        <f t="shared" si="0"/>
        <v xml:space="preserve"> </v>
      </c>
      <c r="R33" s="60" t="str">
        <f t="shared" si="7"/>
        <v>×</v>
      </c>
      <c r="T33" s="57" t="b">
        <f t="shared" si="1"/>
        <v>0</v>
      </c>
      <c r="U33" s="57" t="b">
        <f t="shared" si="2"/>
        <v>0</v>
      </c>
      <c r="V33" s="57" t="b">
        <f t="shared" si="3"/>
        <v>0</v>
      </c>
      <c r="W33" s="57" t="b">
        <f t="shared" si="4"/>
        <v>0</v>
      </c>
      <c r="X33" s="57" t="b">
        <f t="shared" si="5"/>
        <v>0</v>
      </c>
      <c r="Y33" s="6" t="b">
        <f t="shared" si="6"/>
        <v>0</v>
      </c>
    </row>
    <row r="34" spans="1:25" s="6" customFormat="1" ht="62.25" customHeight="1" x14ac:dyDescent="0.4">
      <c r="A34" s="75">
        <f t="shared" si="8"/>
        <v>28</v>
      </c>
      <c r="B34" s="66"/>
      <c r="C34" s="66"/>
      <c r="D34" s="66"/>
      <c r="E34" s="66"/>
      <c r="F34" s="66"/>
      <c r="G34" s="67"/>
      <c r="H34" s="67"/>
      <c r="I34" s="66"/>
      <c r="J34" s="66"/>
      <c r="K34" s="66"/>
      <c r="L34" s="68"/>
      <c r="M34" s="66"/>
      <c r="N34" s="66"/>
      <c r="O34" s="66"/>
      <c r="P34" s="66"/>
      <c r="Q34" s="82" t="str">
        <f t="shared" si="0"/>
        <v xml:space="preserve"> </v>
      </c>
      <c r="R34" s="60" t="str">
        <f t="shared" si="7"/>
        <v>×</v>
      </c>
      <c r="T34" s="57" t="b">
        <f t="shared" si="1"/>
        <v>0</v>
      </c>
      <c r="U34" s="57" t="b">
        <f t="shared" si="2"/>
        <v>0</v>
      </c>
      <c r="V34" s="57" t="b">
        <f t="shared" si="3"/>
        <v>0</v>
      </c>
      <c r="W34" s="57" t="b">
        <f t="shared" si="4"/>
        <v>0</v>
      </c>
      <c r="X34" s="57" t="b">
        <f t="shared" si="5"/>
        <v>0</v>
      </c>
      <c r="Y34" s="6" t="b">
        <f t="shared" si="6"/>
        <v>0</v>
      </c>
    </row>
    <row r="35" spans="1:25" s="6" customFormat="1" ht="62.25" customHeight="1" x14ac:dyDescent="0.4">
      <c r="A35" s="75">
        <f t="shared" si="8"/>
        <v>29</v>
      </c>
      <c r="B35" s="66"/>
      <c r="C35" s="66"/>
      <c r="D35" s="66"/>
      <c r="E35" s="66"/>
      <c r="F35" s="66"/>
      <c r="G35" s="67"/>
      <c r="H35" s="67"/>
      <c r="I35" s="66"/>
      <c r="J35" s="66"/>
      <c r="K35" s="66"/>
      <c r="L35" s="68"/>
      <c r="M35" s="66"/>
      <c r="N35" s="66"/>
      <c r="O35" s="66"/>
      <c r="P35" s="66"/>
      <c r="Q35" s="82" t="str">
        <f t="shared" si="0"/>
        <v xml:space="preserve"> </v>
      </c>
      <c r="R35" s="60" t="str">
        <f t="shared" si="7"/>
        <v>×</v>
      </c>
      <c r="T35" s="57" t="b">
        <f t="shared" si="1"/>
        <v>0</v>
      </c>
      <c r="U35" s="57" t="b">
        <f t="shared" si="2"/>
        <v>0</v>
      </c>
      <c r="V35" s="57" t="b">
        <f t="shared" si="3"/>
        <v>0</v>
      </c>
      <c r="W35" s="57" t="b">
        <f t="shared" si="4"/>
        <v>0</v>
      </c>
      <c r="X35" s="57" t="b">
        <f t="shared" si="5"/>
        <v>0</v>
      </c>
      <c r="Y35" s="6" t="b">
        <f t="shared" si="6"/>
        <v>0</v>
      </c>
    </row>
    <row r="36" spans="1:25" s="6" customFormat="1" ht="62.25" customHeight="1" x14ac:dyDescent="0.4">
      <c r="A36" s="75">
        <f t="shared" si="8"/>
        <v>30</v>
      </c>
      <c r="B36" s="66"/>
      <c r="C36" s="66"/>
      <c r="D36" s="66"/>
      <c r="E36" s="66"/>
      <c r="F36" s="66"/>
      <c r="G36" s="67"/>
      <c r="H36" s="67"/>
      <c r="I36" s="66"/>
      <c r="J36" s="66"/>
      <c r="K36" s="66"/>
      <c r="L36" s="68"/>
      <c r="M36" s="66"/>
      <c r="N36" s="66"/>
      <c r="O36" s="66"/>
      <c r="P36" s="66"/>
      <c r="Q36" s="82" t="str">
        <f t="shared" si="0"/>
        <v xml:space="preserve"> </v>
      </c>
      <c r="R36" s="60" t="str">
        <f t="shared" si="7"/>
        <v>×</v>
      </c>
      <c r="T36" s="57" t="b">
        <f t="shared" si="1"/>
        <v>0</v>
      </c>
      <c r="U36" s="57" t="b">
        <f t="shared" si="2"/>
        <v>0</v>
      </c>
      <c r="V36" s="57" t="b">
        <f t="shared" si="3"/>
        <v>0</v>
      </c>
      <c r="W36" s="57" t="b">
        <f t="shared" si="4"/>
        <v>0</v>
      </c>
      <c r="X36" s="57" t="b">
        <f t="shared" si="5"/>
        <v>0</v>
      </c>
      <c r="Y36" s="6" t="b">
        <f t="shared" si="6"/>
        <v>0</v>
      </c>
    </row>
    <row r="37" spans="1:25" ht="45" customHeight="1" x14ac:dyDescent="0.4">
      <c r="A37" s="8"/>
      <c r="B37" s="7" t="s">
        <v>12</v>
      </c>
      <c r="C37" s="8"/>
      <c r="D37" s="8"/>
      <c r="E37" s="8"/>
      <c r="F37" s="8"/>
      <c r="G37" s="8"/>
      <c r="H37" s="8"/>
      <c r="I37" s="8"/>
      <c r="J37" s="8"/>
      <c r="K37" s="7">
        <f>SUM(K7:K36)</f>
        <v>0</v>
      </c>
      <c r="L37" s="9"/>
      <c r="M37" s="8"/>
      <c r="N37" s="8"/>
      <c r="O37" s="7"/>
      <c r="P37" s="7"/>
      <c r="Q37" s="61"/>
      <c r="R37" s="79"/>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sort="0"/>
  <protectedRanges>
    <protectedRange sqref="B6:P36" name="範囲1"/>
  </protectedRanges>
  <mergeCells count="4">
    <mergeCell ref="F5:L5"/>
    <mergeCell ref="F2:H2"/>
    <mergeCell ref="F3:I3"/>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D457ADB2-4962-425C-8E91-0E66834C1DC9}">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093DA9-AB7E-49D9-A482-93A69EFFF165}">
          <x14:formula1>
            <xm:f>#REF!</xm:f>
          </x14:formula1>
          <xm:sqref>P7:P36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4B4A-8ED0-4789-8D28-4DEFB3A635A3}">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21" t="s">
        <v>166</v>
      </c>
      <c r="B1" s="121"/>
      <c r="C1" s="121"/>
      <c r="D1" s="121"/>
      <c r="E1" s="121"/>
      <c r="F1" s="1"/>
      <c r="G1" s="1"/>
      <c r="H1" s="1"/>
      <c r="I1" s="1"/>
      <c r="J1" s="1"/>
      <c r="K1" s="1"/>
      <c r="L1" s="1"/>
      <c r="M1" s="1"/>
      <c r="N1" s="1"/>
      <c r="O1" s="2"/>
      <c r="P1" s="1"/>
      <c r="Q1" s="52"/>
      <c r="R1" s="52"/>
    </row>
    <row r="2" spans="1:25" ht="30" customHeight="1" thickBot="1" x14ac:dyDescent="0.45">
      <c r="A2" s="33" t="s">
        <v>59</v>
      </c>
      <c r="B2" s="33"/>
      <c r="C2" s="54" t="str">
        <f>第1年度!C2</f>
        <v>地質太郎</v>
      </c>
      <c r="D2" s="1" t="s">
        <v>42</v>
      </c>
      <c r="E2" s="1"/>
      <c r="F2" s="120" t="s">
        <v>65</v>
      </c>
      <c r="G2" s="120"/>
      <c r="H2" s="120"/>
      <c r="I2" s="51"/>
      <c r="J2" s="50" t="s">
        <v>58</v>
      </c>
      <c r="K2" s="1"/>
      <c r="L2" s="1"/>
      <c r="M2" s="1"/>
      <c r="N2" s="1"/>
      <c r="O2" s="62" t="s">
        <v>52</v>
      </c>
      <c r="P2" s="1"/>
      <c r="Q2" s="52"/>
      <c r="R2" s="52"/>
    </row>
    <row r="3" spans="1:25" ht="30" customHeight="1" x14ac:dyDescent="0.4">
      <c r="A3" s="33" t="s">
        <v>57</v>
      </c>
      <c r="B3" s="34"/>
      <c r="C3" s="34"/>
      <c r="D3" s="55">
        <f>第1年度!D3</f>
        <v>2</v>
      </c>
      <c r="E3" s="1" t="s">
        <v>43</v>
      </c>
      <c r="F3" s="118"/>
      <c r="G3" s="119"/>
      <c r="H3" s="119"/>
      <c r="I3" s="119"/>
      <c r="J3" s="1"/>
      <c r="K3" s="1"/>
      <c r="L3" s="1"/>
      <c r="M3" s="1"/>
      <c r="N3" s="1"/>
      <c r="O3" s="62" t="s">
        <v>68</v>
      </c>
      <c r="P3" s="47"/>
      <c r="Q3" s="17"/>
      <c r="R3" s="17"/>
    </row>
    <row r="4" spans="1:25" ht="30" customHeight="1" x14ac:dyDescent="0.4">
      <c r="A4" s="33" t="s">
        <v>63</v>
      </c>
      <c r="B4" s="33"/>
      <c r="C4" s="33"/>
      <c r="D4" s="1">
        <f>K37</f>
        <v>0</v>
      </c>
      <c r="E4" s="35" t="s">
        <v>64</v>
      </c>
      <c r="F4" s="1"/>
      <c r="G4" s="1"/>
      <c r="H4" s="1"/>
      <c r="I4" s="1"/>
      <c r="J4" s="1"/>
      <c r="K4" s="1"/>
      <c r="L4" s="1"/>
      <c r="M4" s="1"/>
      <c r="N4" s="1"/>
      <c r="P4" s="5"/>
      <c r="Q4" s="17"/>
      <c r="R4" s="17"/>
    </row>
    <row r="5" spans="1:25" ht="30" customHeight="1" x14ac:dyDescent="0.4">
      <c r="A5" s="3" t="s">
        <v>60</v>
      </c>
      <c r="B5" s="4"/>
      <c r="C5" s="4"/>
      <c r="E5" s="1"/>
      <c r="F5" s="122" t="str">
        <f>第1年度!F5</f>
        <v>現場調査部門、土壌・地下水汚染部門</v>
      </c>
      <c r="G5" s="122"/>
      <c r="H5" s="122"/>
      <c r="I5" s="122"/>
      <c r="J5" s="122"/>
      <c r="K5" s="122"/>
      <c r="L5" s="122"/>
      <c r="M5" s="1" t="s">
        <v>42</v>
      </c>
      <c r="N5" s="1"/>
      <c r="O5" s="13"/>
      <c r="P5" s="5"/>
      <c r="Q5" s="17"/>
      <c r="R5" s="17"/>
    </row>
    <row r="6" spans="1:25" ht="45" customHeight="1" x14ac:dyDescent="0.4">
      <c r="A6" s="14" t="s">
        <v>13</v>
      </c>
      <c r="B6" s="11" t="s">
        <v>0</v>
      </c>
      <c r="C6" s="11" t="s">
        <v>1</v>
      </c>
      <c r="D6" s="12" t="s">
        <v>2</v>
      </c>
      <c r="E6" s="14" t="s">
        <v>15</v>
      </c>
      <c r="F6" s="12" t="s">
        <v>46</v>
      </c>
      <c r="G6" s="11" t="s">
        <v>3</v>
      </c>
      <c r="H6" s="11" t="s">
        <v>4</v>
      </c>
      <c r="I6" s="11" t="s">
        <v>5</v>
      </c>
      <c r="J6" s="11" t="s">
        <v>6</v>
      </c>
      <c r="K6" s="11" t="s">
        <v>7</v>
      </c>
      <c r="L6" s="11" t="s">
        <v>8</v>
      </c>
      <c r="M6" s="15" t="s">
        <v>9</v>
      </c>
      <c r="N6" s="12" t="s">
        <v>10</v>
      </c>
      <c r="O6" s="15" t="s">
        <v>11</v>
      </c>
      <c r="P6" s="15" t="s">
        <v>16</v>
      </c>
      <c r="Q6" s="58" t="s">
        <v>45</v>
      </c>
      <c r="R6" s="58" t="s">
        <v>67</v>
      </c>
      <c r="T6" t="s">
        <v>18</v>
      </c>
      <c r="U6" t="s">
        <v>19</v>
      </c>
      <c r="V6" t="s">
        <v>20</v>
      </c>
      <c r="W6" t="s">
        <v>21</v>
      </c>
      <c r="X6" t="s">
        <v>22</v>
      </c>
      <c r="Y6" t="s">
        <v>41</v>
      </c>
    </row>
    <row r="7" spans="1:25" s="6" customFormat="1" ht="62.25" customHeight="1" x14ac:dyDescent="0.4">
      <c r="A7" s="74">
        <v>1</v>
      </c>
      <c r="B7" s="66"/>
      <c r="C7" s="66"/>
      <c r="D7" s="66"/>
      <c r="E7" s="66"/>
      <c r="F7" s="66"/>
      <c r="G7" s="67"/>
      <c r="H7" s="67"/>
      <c r="I7" s="66"/>
      <c r="J7" s="66"/>
      <c r="K7" s="66"/>
      <c r="L7" s="68"/>
      <c r="M7" s="66"/>
      <c r="N7" s="66"/>
      <c r="O7" s="66"/>
      <c r="P7" s="66"/>
      <c r="Q7" s="82"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0" t="str">
        <f>IF(AND(H7&gt;=DATEVALUE("2019/12/1"),H7&lt;=DATEVALUE("2020/11/30")),"","×")</f>
        <v>×</v>
      </c>
      <c r="T7" s="57" t="b">
        <f>IF(COUNTIF(P7,"*①*"),K7)</f>
        <v>0</v>
      </c>
      <c r="U7" s="57" t="b">
        <f>IF(COUNTIF(P7,"*②*"),K7)</f>
        <v>0</v>
      </c>
      <c r="V7" s="57" t="b">
        <f>IF(COUNTIF(P7,"*③*"),K7)</f>
        <v>0</v>
      </c>
      <c r="W7" s="57" t="b">
        <f>IF(COUNTIF(P7,"*④*"),K7)</f>
        <v>0</v>
      </c>
      <c r="X7" s="57" t="b">
        <f>IF(COUNTIF(P7,"*⑤*"),K7)</f>
        <v>0</v>
      </c>
      <c r="Y7" s="6" t="b">
        <f>IF(COUNTIF(O7,"*土壌汚染*"),K7)</f>
        <v>0</v>
      </c>
    </row>
    <row r="8" spans="1:25" s="6" customFormat="1" ht="62.25" customHeight="1" x14ac:dyDescent="0.4">
      <c r="A8" s="75">
        <f>A7+1</f>
        <v>2</v>
      </c>
      <c r="B8" s="66"/>
      <c r="C8" s="66"/>
      <c r="D8" s="66"/>
      <c r="E8" s="66"/>
      <c r="F8" s="66"/>
      <c r="G8" s="67"/>
      <c r="H8" s="67"/>
      <c r="I8" s="66"/>
      <c r="J8" s="66"/>
      <c r="K8" s="66"/>
      <c r="L8" s="68"/>
      <c r="M8" s="66"/>
      <c r="N8" s="66"/>
      <c r="O8" s="69"/>
      <c r="P8" s="66"/>
      <c r="Q8" s="82"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0" t="str">
        <f t="shared" ref="R8:R36" si="1">IF(AND(H8&gt;=DATEVALUE("2019/12/1"),H8&lt;=DATEVALUE("2020/11/30")),"","×")</f>
        <v>×</v>
      </c>
      <c r="T8" s="57" t="b">
        <f t="shared" ref="T8:T36" si="2">IF(COUNTIF(P8,"*①*"),K8)</f>
        <v>0</v>
      </c>
      <c r="U8" s="57" t="b">
        <f t="shared" ref="U8:U36" si="3">IF(COUNTIF(P8,"*②*"),K8)</f>
        <v>0</v>
      </c>
      <c r="V8" s="57" t="b">
        <f t="shared" ref="V8:V36" si="4">IF(COUNTIF(P8,"*③*"),K8)</f>
        <v>0</v>
      </c>
      <c r="W8" s="57" t="b">
        <f t="shared" ref="W8:W36" si="5">IF(COUNTIF(P8,"*④*"),K8)</f>
        <v>0</v>
      </c>
      <c r="X8" s="57" t="b">
        <f t="shared" ref="X8:X36" si="6">IF(COUNTIF(P8,"*⑤*"),K8)</f>
        <v>0</v>
      </c>
      <c r="Y8" s="6" t="b">
        <f t="shared" ref="Y8:Y36" si="7">IF(COUNTIF(O8,"*土壌汚染*"),K8)</f>
        <v>0</v>
      </c>
    </row>
    <row r="9" spans="1:25" s="6" customFormat="1" ht="62.25" customHeight="1" x14ac:dyDescent="0.4">
      <c r="A9" s="75">
        <f>A8+1</f>
        <v>3</v>
      </c>
      <c r="B9" s="66"/>
      <c r="C9" s="66"/>
      <c r="D9" s="66"/>
      <c r="E9" s="66"/>
      <c r="F9" s="66"/>
      <c r="G9" s="67"/>
      <c r="H9" s="67"/>
      <c r="I9" s="66"/>
      <c r="J9" s="66"/>
      <c r="K9" s="66"/>
      <c r="L9" s="68"/>
      <c r="M9" s="66"/>
      <c r="N9" s="66"/>
      <c r="O9" s="66"/>
      <c r="P9" s="66"/>
      <c r="Q9" s="82" t="str">
        <f t="shared" si="0"/>
        <v xml:space="preserve"> </v>
      </c>
      <c r="R9" s="60" t="str">
        <f t="shared" si="1"/>
        <v>×</v>
      </c>
      <c r="T9" s="57" t="b">
        <f t="shared" si="2"/>
        <v>0</v>
      </c>
      <c r="U9" s="57" t="b">
        <f t="shared" si="3"/>
        <v>0</v>
      </c>
      <c r="V9" s="57" t="b">
        <f t="shared" si="4"/>
        <v>0</v>
      </c>
      <c r="W9" s="57" t="b">
        <f t="shared" si="5"/>
        <v>0</v>
      </c>
      <c r="X9" s="57" t="b">
        <f t="shared" si="6"/>
        <v>0</v>
      </c>
      <c r="Y9" s="6" t="b">
        <f t="shared" si="7"/>
        <v>0</v>
      </c>
    </row>
    <row r="10" spans="1:25" s="6" customFormat="1" ht="62.25" customHeight="1" x14ac:dyDescent="0.4">
      <c r="A10" s="75">
        <f t="shared" ref="A10:A36" si="8">A9+1</f>
        <v>4</v>
      </c>
      <c r="B10" s="66"/>
      <c r="C10" s="66"/>
      <c r="D10" s="66"/>
      <c r="E10" s="66"/>
      <c r="F10" s="66"/>
      <c r="G10" s="67"/>
      <c r="H10" s="67"/>
      <c r="I10" s="66"/>
      <c r="J10" s="66"/>
      <c r="K10" s="66"/>
      <c r="L10" s="68"/>
      <c r="M10" s="66"/>
      <c r="N10" s="66"/>
      <c r="O10" s="66"/>
      <c r="P10" s="66"/>
      <c r="Q10" s="82" t="str">
        <f t="shared" si="0"/>
        <v xml:space="preserve"> </v>
      </c>
      <c r="R10" s="60" t="str">
        <f t="shared" si="1"/>
        <v>×</v>
      </c>
      <c r="T10" s="57" t="b">
        <f t="shared" si="2"/>
        <v>0</v>
      </c>
      <c r="U10" s="57" t="b">
        <f t="shared" si="3"/>
        <v>0</v>
      </c>
      <c r="V10" s="57" t="b">
        <f t="shared" si="4"/>
        <v>0</v>
      </c>
      <c r="W10" s="57" t="b">
        <f t="shared" si="5"/>
        <v>0</v>
      </c>
      <c r="X10" s="57" t="b">
        <f t="shared" si="6"/>
        <v>0</v>
      </c>
      <c r="Y10" s="6" t="b">
        <f t="shared" si="7"/>
        <v>0</v>
      </c>
    </row>
    <row r="11" spans="1:25" s="6" customFormat="1" ht="62.25" customHeight="1" x14ac:dyDescent="0.4">
      <c r="A11" s="75">
        <f t="shared" si="8"/>
        <v>5</v>
      </c>
      <c r="B11" s="66"/>
      <c r="C11" s="66"/>
      <c r="D11" s="66"/>
      <c r="E11" s="66"/>
      <c r="F11" s="66"/>
      <c r="G11" s="67"/>
      <c r="H11" s="67"/>
      <c r="I11" s="66"/>
      <c r="J11" s="66"/>
      <c r="K11" s="66"/>
      <c r="L11" s="68"/>
      <c r="M11" s="66"/>
      <c r="N11" s="66"/>
      <c r="O11" s="66"/>
      <c r="P11" s="66"/>
      <c r="Q11" s="82" t="str">
        <f t="shared" si="0"/>
        <v xml:space="preserve"> </v>
      </c>
      <c r="R11" s="60" t="str">
        <f t="shared" si="1"/>
        <v>×</v>
      </c>
      <c r="T11" s="57" t="b">
        <f t="shared" si="2"/>
        <v>0</v>
      </c>
      <c r="U11" s="57" t="b">
        <f t="shared" si="3"/>
        <v>0</v>
      </c>
      <c r="V11" s="57" t="b">
        <f t="shared" si="4"/>
        <v>0</v>
      </c>
      <c r="W11" s="57" t="b">
        <f t="shared" si="5"/>
        <v>0</v>
      </c>
      <c r="X11" s="57" t="b">
        <f t="shared" si="6"/>
        <v>0</v>
      </c>
      <c r="Y11" s="6" t="b">
        <f t="shared" si="7"/>
        <v>0</v>
      </c>
    </row>
    <row r="12" spans="1:25" s="6" customFormat="1" ht="62.25" customHeight="1" x14ac:dyDescent="0.4">
      <c r="A12" s="75">
        <f t="shared" si="8"/>
        <v>6</v>
      </c>
      <c r="B12" s="66"/>
      <c r="C12" s="66"/>
      <c r="D12" s="66"/>
      <c r="E12" s="66"/>
      <c r="F12" s="66"/>
      <c r="G12" s="67"/>
      <c r="H12" s="67"/>
      <c r="I12" s="66"/>
      <c r="J12" s="66"/>
      <c r="K12" s="66"/>
      <c r="L12" s="68"/>
      <c r="M12" s="66"/>
      <c r="N12" s="66"/>
      <c r="O12" s="66"/>
      <c r="P12" s="66"/>
      <c r="Q12" s="82" t="str">
        <f t="shared" si="0"/>
        <v xml:space="preserve"> </v>
      </c>
      <c r="R12" s="60" t="str">
        <f t="shared" si="1"/>
        <v>×</v>
      </c>
      <c r="T12" s="57" t="b">
        <f t="shared" si="2"/>
        <v>0</v>
      </c>
      <c r="U12" s="57" t="b">
        <f t="shared" si="3"/>
        <v>0</v>
      </c>
      <c r="V12" s="57" t="b">
        <f t="shared" si="4"/>
        <v>0</v>
      </c>
      <c r="W12" s="57" t="b">
        <f t="shared" si="5"/>
        <v>0</v>
      </c>
      <c r="X12" s="57" t="b">
        <f t="shared" si="6"/>
        <v>0</v>
      </c>
      <c r="Y12" s="6" t="b">
        <f t="shared" si="7"/>
        <v>0</v>
      </c>
    </row>
    <row r="13" spans="1:25" s="6" customFormat="1" ht="62.25" customHeight="1" x14ac:dyDescent="0.4">
      <c r="A13" s="75">
        <f t="shared" si="8"/>
        <v>7</v>
      </c>
      <c r="B13" s="66"/>
      <c r="C13" s="66"/>
      <c r="D13" s="66"/>
      <c r="E13" s="66"/>
      <c r="F13" s="66"/>
      <c r="G13" s="67"/>
      <c r="H13" s="67"/>
      <c r="I13" s="66"/>
      <c r="J13" s="66"/>
      <c r="K13" s="66"/>
      <c r="L13" s="68"/>
      <c r="M13" s="66"/>
      <c r="N13" s="66"/>
      <c r="O13" s="66"/>
      <c r="P13" s="66"/>
      <c r="Q13" s="82" t="str">
        <f t="shared" si="0"/>
        <v xml:space="preserve"> </v>
      </c>
      <c r="R13" s="60" t="str">
        <f t="shared" si="1"/>
        <v>×</v>
      </c>
      <c r="T13" s="57" t="b">
        <f t="shared" si="2"/>
        <v>0</v>
      </c>
      <c r="U13" s="57" t="b">
        <f t="shared" si="3"/>
        <v>0</v>
      </c>
      <c r="V13" s="57" t="b">
        <f t="shared" si="4"/>
        <v>0</v>
      </c>
      <c r="W13" s="57" t="b">
        <f t="shared" si="5"/>
        <v>0</v>
      </c>
      <c r="X13" s="57" t="b">
        <f t="shared" si="6"/>
        <v>0</v>
      </c>
      <c r="Y13" s="6" t="b">
        <f t="shared" si="7"/>
        <v>0</v>
      </c>
    </row>
    <row r="14" spans="1:25" s="6" customFormat="1" ht="62.25" customHeight="1" x14ac:dyDescent="0.4">
      <c r="A14" s="75">
        <f t="shared" si="8"/>
        <v>8</v>
      </c>
      <c r="B14" s="66"/>
      <c r="C14" s="66"/>
      <c r="D14" s="66"/>
      <c r="E14" s="66"/>
      <c r="F14" s="66"/>
      <c r="G14" s="67"/>
      <c r="H14" s="67"/>
      <c r="I14" s="66"/>
      <c r="J14" s="66"/>
      <c r="K14" s="66"/>
      <c r="L14" s="68"/>
      <c r="M14" s="66"/>
      <c r="N14" s="66"/>
      <c r="O14" s="66"/>
      <c r="P14" s="66"/>
      <c r="Q14" s="82" t="str">
        <f t="shared" si="0"/>
        <v xml:space="preserve"> </v>
      </c>
      <c r="R14" s="60" t="str">
        <f t="shared" si="1"/>
        <v>×</v>
      </c>
      <c r="T14" s="57" t="b">
        <f t="shared" si="2"/>
        <v>0</v>
      </c>
      <c r="U14" s="57" t="b">
        <f t="shared" si="3"/>
        <v>0</v>
      </c>
      <c r="V14" s="57" t="b">
        <f t="shared" si="4"/>
        <v>0</v>
      </c>
      <c r="W14" s="57" t="b">
        <f t="shared" si="5"/>
        <v>0</v>
      </c>
      <c r="X14" s="57" t="b">
        <f t="shared" si="6"/>
        <v>0</v>
      </c>
      <c r="Y14" s="6" t="b">
        <f t="shared" si="7"/>
        <v>0</v>
      </c>
    </row>
    <row r="15" spans="1:25" s="6" customFormat="1" ht="62.25" customHeight="1" x14ac:dyDescent="0.4">
      <c r="A15" s="75">
        <f t="shared" si="8"/>
        <v>9</v>
      </c>
      <c r="B15" s="69"/>
      <c r="C15" s="69"/>
      <c r="D15" s="69"/>
      <c r="E15" s="69"/>
      <c r="F15" s="69"/>
      <c r="G15" s="70"/>
      <c r="H15" s="70"/>
      <c r="I15" s="69"/>
      <c r="J15" s="69"/>
      <c r="K15" s="66"/>
      <c r="L15" s="71"/>
      <c r="M15" s="69"/>
      <c r="N15" s="69"/>
      <c r="O15" s="69"/>
      <c r="P15" s="66"/>
      <c r="Q15" s="82" t="str">
        <f t="shared" si="0"/>
        <v xml:space="preserve"> </v>
      </c>
      <c r="R15" s="60" t="str">
        <f t="shared" si="1"/>
        <v>×</v>
      </c>
      <c r="T15" s="57" t="b">
        <f t="shared" si="2"/>
        <v>0</v>
      </c>
      <c r="U15" s="57" t="b">
        <f t="shared" si="3"/>
        <v>0</v>
      </c>
      <c r="V15" s="57" t="b">
        <f t="shared" si="4"/>
        <v>0</v>
      </c>
      <c r="W15" s="57" t="b">
        <f t="shared" si="5"/>
        <v>0</v>
      </c>
      <c r="X15" s="57" t="b">
        <f t="shared" si="6"/>
        <v>0</v>
      </c>
      <c r="Y15" s="6" t="b">
        <f t="shared" si="7"/>
        <v>0</v>
      </c>
    </row>
    <row r="16" spans="1:25" s="6" customFormat="1" ht="62.25" customHeight="1" x14ac:dyDescent="0.4">
      <c r="A16" s="75">
        <f t="shared" si="8"/>
        <v>10</v>
      </c>
      <c r="B16" s="66"/>
      <c r="C16" s="66"/>
      <c r="D16" s="66"/>
      <c r="E16" s="66"/>
      <c r="F16" s="66"/>
      <c r="G16" s="67"/>
      <c r="H16" s="67"/>
      <c r="I16" s="66"/>
      <c r="J16" s="66"/>
      <c r="K16" s="66"/>
      <c r="L16" s="68"/>
      <c r="M16" s="66"/>
      <c r="N16" s="66"/>
      <c r="O16" s="66"/>
      <c r="P16" s="66"/>
      <c r="Q16" s="82" t="str">
        <f t="shared" si="0"/>
        <v xml:space="preserve"> </v>
      </c>
      <c r="R16" s="60" t="str">
        <f t="shared" si="1"/>
        <v>×</v>
      </c>
      <c r="T16" s="57" t="b">
        <f t="shared" si="2"/>
        <v>0</v>
      </c>
      <c r="U16" s="57" t="b">
        <f t="shared" si="3"/>
        <v>0</v>
      </c>
      <c r="V16" s="57" t="b">
        <f t="shared" si="4"/>
        <v>0</v>
      </c>
      <c r="W16" s="57" t="b">
        <f t="shared" si="5"/>
        <v>0</v>
      </c>
      <c r="X16" s="57" t="b">
        <f t="shared" si="6"/>
        <v>0</v>
      </c>
      <c r="Y16" s="6" t="b">
        <f t="shared" si="7"/>
        <v>0</v>
      </c>
    </row>
    <row r="17" spans="1:25" s="6" customFormat="1" ht="62.25" customHeight="1" x14ac:dyDescent="0.4">
      <c r="A17" s="75">
        <f t="shared" si="8"/>
        <v>11</v>
      </c>
      <c r="B17" s="66"/>
      <c r="C17" s="66"/>
      <c r="D17" s="66"/>
      <c r="E17" s="66"/>
      <c r="F17" s="66"/>
      <c r="G17" s="67"/>
      <c r="H17" s="67"/>
      <c r="I17" s="66"/>
      <c r="J17" s="66"/>
      <c r="K17" s="66"/>
      <c r="L17" s="68"/>
      <c r="M17" s="66"/>
      <c r="N17" s="66"/>
      <c r="O17" s="66"/>
      <c r="P17" s="66"/>
      <c r="Q17" s="82" t="str">
        <f t="shared" si="0"/>
        <v xml:space="preserve"> </v>
      </c>
      <c r="R17" s="60" t="str">
        <f t="shared" si="1"/>
        <v>×</v>
      </c>
      <c r="T17" s="57" t="b">
        <f t="shared" si="2"/>
        <v>0</v>
      </c>
      <c r="U17" s="57" t="b">
        <f t="shared" si="3"/>
        <v>0</v>
      </c>
      <c r="V17" s="57" t="b">
        <f t="shared" si="4"/>
        <v>0</v>
      </c>
      <c r="W17" s="57" t="b">
        <f t="shared" si="5"/>
        <v>0</v>
      </c>
      <c r="X17" s="57" t="b">
        <f t="shared" si="6"/>
        <v>0</v>
      </c>
      <c r="Y17" s="6" t="b">
        <f t="shared" si="7"/>
        <v>0</v>
      </c>
    </row>
    <row r="18" spans="1:25" s="6" customFormat="1" ht="62.25" customHeight="1" x14ac:dyDescent="0.4">
      <c r="A18" s="75">
        <f t="shared" si="8"/>
        <v>12</v>
      </c>
      <c r="B18" s="66"/>
      <c r="C18" s="66"/>
      <c r="D18" s="66"/>
      <c r="E18" s="66"/>
      <c r="F18" s="66"/>
      <c r="G18" s="67"/>
      <c r="H18" s="67"/>
      <c r="I18" s="66"/>
      <c r="J18" s="66"/>
      <c r="K18" s="66"/>
      <c r="L18" s="68"/>
      <c r="M18" s="66"/>
      <c r="N18" s="66"/>
      <c r="O18" s="66"/>
      <c r="P18" s="66"/>
      <c r="Q18" s="82" t="str">
        <f t="shared" si="0"/>
        <v xml:space="preserve"> </v>
      </c>
      <c r="R18" s="60" t="str">
        <f t="shared" si="1"/>
        <v>×</v>
      </c>
      <c r="T18" s="57" t="b">
        <f t="shared" si="2"/>
        <v>0</v>
      </c>
      <c r="U18" s="57" t="b">
        <f t="shared" si="3"/>
        <v>0</v>
      </c>
      <c r="V18" s="57" t="b">
        <f t="shared" si="4"/>
        <v>0</v>
      </c>
      <c r="W18" s="57" t="b">
        <f t="shared" si="5"/>
        <v>0</v>
      </c>
      <c r="X18" s="57" t="b">
        <f t="shared" si="6"/>
        <v>0</v>
      </c>
      <c r="Y18" s="6" t="b">
        <f t="shared" si="7"/>
        <v>0</v>
      </c>
    </row>
    <row r="19" spans="1:25" s="6" customFormat="1" ht="62.25" customHeight="1" x14ac:dyDescent="0.4">
      <c r="A19" s="75">
        <f t="shared" si="8"/>
        <v>13</v>
      </c>
      <c r="B19" s="66"/>
      <c r="C19" s="66"/>
      <c r="D19" s="66"/>
      <c r="E19" s="66"/>
      <c r="F19" s="66"/>
      <c r="G19" s="67"/>
      <c r="H19" s="67"/>
      <c r="I19" s="66"/>
      <c r="J19" s="66"/>
      <c r="K19" s="66"/>
      <c r="L19" s="68"/>
      <c r="M19" s="66"/>
      <c r="N19" s="66"/>
      <c r="O19" s="66"/>
      <c r="P19" s="66"/>
      <c r="Q19" s="82" t="str">
        <f t="shared" si="0"/>
        <v xml:space="preserve"> </v>
      </c>
      <c r="R19" s="60" t="str">
        <f t="shared" si="1"/>
        <v>×</v>
      </c>
      <c r="T19" s="57" t="b">
        <f t="shared" si="2"/>
        <v>0</v>
      </c>
      <c r="U19" s="57" t="b">
        <f t="shared" si="3"/>
        <v>0</v>
      </c>
      <c r="V19" s="57" t="b">
        <f t="shared" si="4"/>
        <v>0</v>
      </c>
      <c r="W19" s="57" t="b">
        <f t="shared" si="5"/>
        <v>0</v>
      </c>
      <c r="X19" s="57" t="b">
        <f t="shared" si="6"/>
        <v>0</v>
      </c>
      <c r="Y19" s="6" t="b">
        <f t="shared" si="7"/>
        <v>0</v>
      </c>
    </row>
    <row r="20" spans="1:25" s="6" customFormat="1" ht="62.25" customHeight="1" x14ac:dyDescent="0.4">
      <c r="A20" s="75">
        <f t="shared" si="8"/>
        <v>14</v>
      </c>
      <c r="B20" s="69"/>
      <c r="C20" s="69"/>
      <c r="D20" s="69"/>
      <c r="E20" s="69"/>
      <c r="F20" s="69"/>
      <c r="G20" s="70"/>
      <c r="H20" s="70"/>
      <c r="I20" s="69"/>
      <c r="J20" s="69"/>
      <c r="K20" s="66"/>
      <c r="L20" s="71"/>
      <c r="M20" s="69"/>
      <c r="N20" s="69"/>
      <c r="O20" s="69"/>
      <c r="P20" s="66"/>
      <c r="Q20" s="82" t="str">
        <f t="shared" si="0"/>
        <v xml:space="preserve"> </v>
      </c>
      <c r="R20" s="60" t="str">
        <f t="shared" si="1"/>
        <v>×</v>
      </c>
      <c r="T20" s="57" t="b">
        <f t="shared" si="2"/>
        <v>0</v>
      </c>
      <c r="U20" s="57" t="b">
        <f t="shared" si="3"/>
        <v>0</v>
      </c>
      <c r="V20" s="57" t="b">
        <f t="shared" si="4"/>
        <v>0</v>
      </c>
      <c r="W20" s="57" t="b">
        <f t="shared" si="5"/>
        <v>0</v>
      </c>
      <c r="X20" s="57" t="b">
        <f t="shared" si="6"/>
        <v>0</v>
      </c>
      <c r="Y20" s="6" t="b">
        <f t="shared" si="7"/>
        <v>0</v>
      </c>
    </row>
    <row r="21" spans="1:25" s="6" customFormat="1" ht="62.25" customHeight="1" x14ac:dyDescent="0.4">
      <c r="A21" s="75">
        <f t="shared" si="8"/>
        <v>15</v>
      </c>
      <c r="B21" s="66"/>
      <c r="C21" s="66"/>
      <c r="D21" s="66"/>
      <c r="E21" s="66"/>
      <c r="F21" s="66"/>
      <c r="G21" s="67"/>
      <c r="H21" s="67"/>
      <c r="I21" s="66"/>
      <c r="J21" s="66"/>
      <c r="K21" s="66"/>
      <c r="L21" s="68"/>
      <c r="M21" s="66"/>
      <c r="N21" s="66"/>
      <c r="O21" s="66"/>
      <c r="P21" s="66"/>
      <c r="Q21" s="82" t="str">
        <f t="shared" si="0"/>
        <v xml:space="preserve"> </v>
      </c>
      <c r="R21" s="60" t="str">
        <f t="shared" si="1"/>
        <v>×</v>
      </c>
      <c r="T21" s="57" t="b">
        <f t="shared" si="2"/>
        <v>0</v>
      </c>
      <c r="U21" s="57" t="b">
        <f t="shared" si="3"/>
        <v>0</v>
      </c>
      <c r="V21" s="57" t="b">
        <f t="shared" si="4"/>
        <v>0</v>
      </c>
      <c r="W21" s="57" t="b">
        <f t="shared" si="5"/>
        <v>0</v>
      </c>
      <c r="X21" s="57" t="b">
        <f t="shared" si="6"/>
        <v>0</v>
      </c>
      <c r="Y21" s="6" t="b">
        <f t="shared" si="7"/>
        <v>0</v>
      </c>
    </row>
    <row r="22" spans="1:25" s="6" customFormat="1" ht="62.25" customHeight="1" x14ac:dyDescent="0.4">
      <c r="A22" s="75">
        <f t="shared" si="8"/>
        <v>16</v>
      </c>
      <c r="B22" s="66"/>
      <c r="C22" s="66"/>
      <c r="D22" s="66"/>
      <c r="E22" s="66"/>
      <c r="F22" s="66"/>
      <c r="G22" s="67"/>
      <c r="H22" s="67"/>
      <c r="I22" s="66"/>
      <c r="J22" s="66"/>
      <c r="K22" s="66"/>
      <c r="L22" s="68"/>
      <c r="M22" s="66"/>
      <c r="N22" s="66"/>
      <c r="O22" s="66"/>
      <c r="P22" s="66"/>
      <c r="Q22" s="82" t="str">
        <f t="shared" si="0"/>
        <v xml:space="preserve"> </v>
      </c>
      <c r="R22" s="60" t="str">
        <f t="shared" si="1"/>
        <v>×</v>
      </c>
      <c r="T22" s="57" t="b">
        <f t="shared" si="2"/>
        <v>0</v>
      </c>
      <c r="U22" s="57" t="b">
        <f t="shared" si="3"/>
        <v>0</v>
      </c>
      <c r="V22" s="57" t="b">
        <f t="shared" si="4"/>
        <v>0</v>
      </c>
      <c r="W22" s="57" t="b">
        <f t="shared" si="5"/>
        <v>0</v>
      </c>
      <c r="X22" s="57" t="b">
        <f t="shared" si="6"/>
        <v>0</v>
      </c>
      <c r="Y22" s="6" t="b">
        <f t="shared" si="7"/>
        <v>0</v>
      </c>
    </row>
    <row r="23" spans="1:25" s="6" customFormat="1" ht="62.25" customHeight="1" x14ac:dyDescent="0.4">
      <c r="A23" s="75">
        <f t="shared" si="8"/>
        <v>17</v>
      </c>
      <c r="B23" s="66"/>
      <c r="C23" s="66"/>
      <c r="D23" s="66"/>
      <c r="E23" s="66"/>
      <c r="F23" s="66"/>
      <c r="G23" s="67"/>
      <c r="H23" s="67"/>
      <c r="I23" s="66"/>
      <c r="J23" s="66"/>
      <c r="K23" s="66"/>
      <c r="L23" s="68"/>
      <c r="M23" s="66"/>
      <c r="N23" s="66"/>
      <c r="O23" s="66"/>
      <c r="P23" s="66"/>
      <c r="Q23" s="82" t="str">
        <f t="shared" si="0"/>
        <v xml:space="preserve"> </v>
      </c>
      <c r="R23" s="60" t="str">
        <f t="shared" si="1"/>
        <v>×</v>
      </c>
      <c r="T23" s="57" t="b">
        <f t="shared" si="2"/>
        <v>0</v>
      </c>
      <c r="U23" s="57" t="b">
        <f t="shared" si="3"/>
        <v>0</v>
      </c>
      <c r="V23" s="57" t="b">
        <f t="shared" si="4"/>
        <v>0</v>
      </c>
      <c r="W23" s="57" t="b">
        <f t="shared" si="5"/>
        <v>0</v>
      </c>
      <c r="X23" s="57" t="b">
        <f t="shared" si="6"/>
        <v>0</v>
      </c>
      <c r="Y23" s="6" t="b">
        <f t="shared" si="7"/>
        <v>0</v>
      </c>
    </row>
    <row r="24" spans="1:25" s="6" customFormat="1" ht="62.25" customHeight="1" x14ac:dyDescent="0.4">
      <c r="A24" s="75">
        <f t="shared" si="8"/>
        <v>18</v>
      </c>
      <c r="B24" s="66"/>
      <c r="C24" s="66"/>
      <c r="D24" s="66"/>
      <c r="E24" s="66"/>
      <c r="F24" s="66"/>
      <c r="G24" s="67"/>
      <c r="H24" s="67"/>
      <c r="I24" s="66"/>
      <c r="J24" s="66"/>
      <c r="K24" s="66"/>
      <c r="L24" s="68"/>
      <c r="M24" s="66"/>
      <c r="N24" s="66"/>
      <c r="O24" s="66"/>
      <c r="P24" s="66"/>
      <c r="Q24" s="82" t="str">
        <f t="shared" si="0"/>
        <v xml:space="preserve"> </v>
      </c>
      <c r="R24" s="60" t="str">
        <f t="shared" si="1"/>
        <v>×</v>
      </c>
      <c r="T24" s="57" t="b">
        <f t="shared" si="2"/>
        <v>0</v>
      </c>
      <c r="U24" s="57" t="b">
        <f t="shared" si="3"/>
        <v>0</v>
      </c>
      <c r="V24" s="57" t="b">
        <f t="shared" si="4"/>
        <v>0</v>
      </c>
      <c r="W24" s="57" t="b">
        <f t="shared" si="5"/>
        <v>0</v>
      </c>
      <c r="X24" s="57" t="b">
        <f t="shared" si="6"/>
        <v>0</v>
      </c>
      <c r="Y24" s="6" t="b">
        <f t="shared" si="7"/>
        <v>0</v>
      </c>
    </row>
    <row r="25" spans="1:25" s="6" customFormat="1" ht="62.25" customHeight="1" x14ac:dyDescent="0.4">
      <c r="A25" s="75">
        <f t="shared" si="8"/>
        <v>19</v>
      </c>
      <c r="B25" s="66"/>
      <c r="C25" s="66"/>
      <c r="D25" s="66"/>
      <c r="E25" s="66"/>
      <c r="F25" s="66"/>
      <c r="G25" s="67"/>
      <c r="H25" s="67"/>
      <c r="I25" s="66"/>
      <c r="J25" s="66"/>
      <c r="K25" s="66"/>
      <c r="L25" s="68"/>
      <c r="M25" s="66"/>
      <c r="N25" s="66"/>
      <c r="O25" s="66"/>
      <c r="P25" s="66"/>
      <c r="Q25" s="82" t="str">
        <f t="shared" si="0"/>
        <v xml:space="preserve"> </v>
      </c>
      <c r="R25" s="60" t="str">
        <f t="shared" si="1"/>
        <v>×</v>
      </c>
      <c r="T25" s="57" t="b">
        <f t="shared" si="2"/>
        <v>0</v>
      </c>
      <c r="U25" s="57" t="b">
        <f t="shared" si="3"/>
        <v>0</v>
      </c>
      <c r="V25" s="57" t="b">
        <f t="shared" si="4"/>
        <v>0</v>
      </c>
      <c r="W25" s="57" t="b">
        <f t="shared" si="5"/>
        <v>0</v>
      </c>
      <c r="X25" s="57" t="b">
        <f t="shared" si="6"/>
        <v>0</v>
      </c>
      <c r="Y25" s="6" t="b">
        <f t="shared" si="7"/>
        <v>0</v>
      </c>
    </row>
    <row r="26" spans="1:25" s="6" customFormat="1" ht="62.25" customHeight="1" x14ac:dyDescent="0.4">
      <c r="A26" s="75">
        <f t="shared" si="8"/>
        <v>20</v>
      </c>
      <c r="B26" s="66"/>
      <c r="C26" s="66"/>
      <c r="D26" s="66"/>
      <c r="E26" s="66"/>
      <c r="F26" s="66"/>
      <c r="G26" s="67"/>
      <c r="H26" s="67"/>
      <c r="I26" s="66"/>
      <c r="J26" s="66"/>
      <c r="K26" s="66"/>
      <c r="L26" s="68"/>
      <c r="M26" s="66"/>
      <c r="N26" s="66"/>
      <c r="O26" s="66"/>
      <c r="P26" s="66"/>
      <c r="Q26" s="82" t="str">
        <f t="shared" si="0"/>
        <v xml:space="preserve"> </v>
      </c>
      <c r="R26" s="60" t="str">
        <f t="shared" si="1"/>
        <v>×</v>
      </c>
      <c r="T26" s="57" t="b">
        <f t="shared" si="2"/>
        <v>0</v>
      </c>
      <c r="U26" s="57" t="b">
        <f t="shared" si="3"/>
        <v>0</v>
      </c>
      <c r="V26" s="57" t="b">
        <f t="shared" si="4"/>
        <v>0</v>
      </c>
      <c r="W26" s="57" t="b">
        <f t="shared" si="5"/>
        <v>0</v>
      </c>
      <c r="X26" s="57" t="b">
        <f t="shared" si="6"/>
        <v>0</v>
      </c>
      <c r="Y26" s="6" t="b">
        <f t="shared" si="7"/>
        <v>0</v>
      </c>
    </row>
    <row r="27" spans="1:25" s="6" customFormat="1" ht="62.25" customHeight="1" x14ac:dyDescent="0.4">
      <c r="A27" s="75">
        <f t="shared" si="8"/>
        <v>21</v>
      </c>
      <c r="B27" s="66"/>
      <c r="C27" s="66"/>
      <c r="D27" s="66"/>
      <c r="E27" s="66"/>
      <c r="F27" s="66"/>
      <c r="G27" s="67"/>
      <c r="H27" s="67"/>
      <c r="I27" s="66"/>
      <c r="J27" s="66"/>
      <c r="K27" s="66"/>
      <c r="L27" s="68"/>
      <c r="M27" s="66"/>
      <c r="N27" s="66"/>
      <c r="O27" s="66"/>
      <c r="P27" s="66"/>
      <c r="Q27" s="82" t="str">
        <f t="shared" si="0"/>
        <v xml:space="preserve"> </v>
      </c>
      <c r="R27" s="60" t="str">
        <f t="shared" si="1"/>
        <v>×</v>
      </c>
      <c r="T27" s="57" t="b">
        <f t="shared" si="2"/>
        <v>0</v>
      </c>
      <c r="U27" s="57" t="b">
        <f t="shared" si="3"/>
        <v>0</v>
      </c>
      <c r="V27" s="57" t="b">
        <f t="shared" si="4"/>
        <v>0</v>
      </c>
      <c r="W27" s="57" t="b">
        <f t="shared" si="5"/>
        <v>0</v>
      </c>
      <c r="X27" s="57" t="b">
        <f t="shared" si="6"/>
        <v>0</v>
      </c>
      <c r="Y27" s="6" t="b">
        <f t="shared" si="7"/>
        <v>0</v>
      </c>
    </row>
    <row r="28" spans="1:25" s="6" customFormat="1" ht="62.25" customHeight="1" x14ac:dyDescent="0.4">
      <c r="A28" s="75">
        <f t="shared" si="8"/>
        <v>22</v>
      </c>
      <c r="B28" s="66"/>
      <c r="C28" s="66"/>
      <c r="D28" s="66"/>
      <c r="E28" s="66"/>
      <c r="F28" s="66"/>
      <c r="G28" s="67"/>
      <c r="H28" s="67"/>
      <c r="I28" s="66"/>
      <c r="J28" s="66"/>
      <c r="K28" s="66"/>
      <c r="L28" s="68"/>
      <c r="M28" s="66"/>
      <c r="N28" s="66"/>
      <c r="O28" s="66"/>
      <c r="P28" s="66"/>
      <c r="Q28" s="82" t="str">
        <f t="shared" si="0"/>
        <v xml:space="preserve"> </v>
      </c>
      <c r="R28" s="60" t="str">
        <f t="shared" si="1"/>
        <v>×</v>
      </c>
      <c r="T28" s="57" t="b">
        <f t="shared" si="2"/>
        <v>0</v>
      </c>
      <c r="U28" s="57" t="b">
        <f t="shared" si="3"/>
        <v>0</v>
      </c>
      <c r="V28" s="57" t="b">
        <f t="shared" si="4"/>
        <v>0</v>
      </c>
      <c r="W28" s="57" t="b">
        <f t="shared" si="5"/>
        <v>0</v>
      </c>
      <c r="X28" s="57" t="b">
        <f t="shared" si="6"/>
        <v>0</v>
      </c>
      <c r="Y28" s="6" t="b">
        <f t="shared" si="7"/>
        <v>0</v>
      </c>
    </row>
    <row r="29" spans="1:25" s="6" customFormat="1" ht="62.25" customHeight="1" x14ac:dyDescent="0.4">
      <c r="A29" s="75">
        <f t="shared" si="8"/>
        <v>23</v>
      </c>
      <c r="B29" s="66"/>
      <c r="C29" s="66"/>
      <c r="D29" s="66"/>
      <c r="E29" s="66"/>
      <c r="F29" s="66"/>
      <c r="G29" s="67"/>
      <c r="H29" s="67"/>
      <c r="I29" s="66"/>
      <c r="J29" s="66"/>
      <c r="K29" s="66"/>
      <c r="L29" s="68"/>
      <c r="M29" s="66"/>
      <c r="N29" s="66"/>
      <c r="O29" s="66"/>
      <c r="P29" s="66"/>
      <c r="Q29" s="82" t="str">
        <f t="shared" si="0"/>
        <v xml:space="preserve"> </v>
      </c>
      <c r="R29" s="60" t="str">
        <f t="shared" si="1"/>
        <v>×</v>
      </c>
      <c r="T29" s="57" t="b">
        <f t="shared" si="2"/>
        <v>0</v>
      </c>
      <c r="U29" s="57" t="b">
        <f t="shared" si="3"/>
        <v>0</v>
      </c>
      <c r="V29" s="57" t="b">
        <f t="shared" si="4"/>
        <v>0</v>
      </c>
      <c r="W29" s="57" t="b">
        <f t="shared" si="5"/>
        <v>0</v>
      </c>
      <c r="X29" s="57" t="b">
        <f t="shared" si="6"/>
        <v>0</v>
      </c>
      <c r="Y29" s="6" t="b">
        <f t="shared" si="7"/>
        <v>0</v>
      </c>
    </row>
    <row r="30" spans="1:25" s="6" customFormat="1" ht="62.25" customHeight="1" x14ac:dyDescent="0.4">
      <c r="A30" s="75">
        <f t="shared" si="8"/>
        <v>24</v>
      </c>
      <c r="B30" s="66"/>
      <c r="C30" s="66"/>
      <c r="D30" s="66"/>
      <c r="E30" s="66"/>
      <c r="F30" s="66"/>
      <c r="G30" s="67"/>
      <c r="H30" s="67"/>
      <c r="I30" s="66"/>
      <c r="J30" s="66"/>
      <c r="K30" s="66"/>
      <c r="L30" s="68"/>
      <c r="M30" s="66"/>
      <c r="N30" s="66"/>
      <c r="O30" s="66"/>
      <c r="P30" s="66"/>
      <c r="Q30" s="82" t="str">
        <f t="shared" si="0"/>
        <v xml:space="preserve"> </v>
      </c>
      <c r="R30" s="60" t="str">
        <f t="shared" si="1"/>
        <v>×</v>
      </c>
      <c r="T30" s="57" t="b">
        <f t="shared" si="2"/>
        <v>0</v>
      </c>
      <c r="U30" s="57" t="b">
        <f t="shared" si="3"/>
        <v>0</v>
      </c>
      <c r="V30" s="57" t="b">
        <f t="shared" si="4"/>
        <v>0</v>
      </c>
      <c r="W30" s="57" t="b">
        <f t="shared" si="5"/>
        <v>0</v>
      </c>
      <c r="X30" s="57" t="b">
        <f t="shared" si="6"/>
        <v>0</v>
      </c>
      <c r="Y30" s="6" t="b">
        <f t="shared" si="7"/>
        <v>0</v>
      </c>
    </row>
    <row r="31" spans="1:25" s="6" customFormat="1" ht="62.25" customHeight="1" x14ac:dyDescent="0.4">
      <c r="A31" s="75">
        <f t="shared" si="8"/>
        <v>25</v>
      </c>
      <c r="B31" s="66"/>
      <c r="C31" s="66"/>
      <c r="D31" s="66"/>
      <c r="E31" s="66"/>
      <c r="F31" s="66"/>
      <c r="G31" s="67"/>
      <c r="H31" s="67"/>
      <c r="I31" s="66"/>
      <c r="J31" s="66"/>
      <c r="K31" s="66"/>
      <c r="L31" s="68"/>
      <c r="M31" s="66"/>
      <c r="N31" s="66"/>
      <c r="O31" s="66"/>
      <c r="P31" s="66"/>
      <c r="Q31" s="82" t="str">
        <f t="shared" si="0"/>
        <v xml:space="preserve"> </v>
      </c>
      <c r="R31" s="60" t="str">
        <f t="shared" si="1"/>
        <v>×</v>
      </c>
      <c r="T31" s="57" t="b">
        <f t="shared" si="2"/>
        <v>0</v>
      </c>
      <c r="U31" s="57" t="b">
        <f t="shared" si="3"/>
        <v>0</v>
      </c>
      <c r="V31" s="57" t="b">
        <f t="shared" si="4"/>
        <v>0</v>
      </c>
      <c r="W31" s="57" t="b">
        <f t="shared" si="5"/>
        <v>0</v>
      </c>
      <c r="X31" s="57" t="b">
        <f t="shared" si="6"/>
        <v>0</v>
      </c>
      <c r="Y31" s="6" t="b">
        <f t="shared" si="7"/>
        <v>0</v>
      </c>
    </row>
    <row r="32" spans="1:25" s="6" customFormat="1" ht="62.25" customHeight="1" x14ac:dyDescent="0.4">
      <c r="A32" s="75">
        <f t="shared" si="8"/>
        <v>26</v>
      </c>
      <c r="B32" s="69"/>
      <c r="C32" s="69"/>
      <c r="D32" s="69"/>
      <c r="E32" s="69"/>
      <c r="F32" s="69"/>
      <c r="G32" s="70"/>
      <c r="H32" s="70"/>
      <c r="I32" s="69"/>
      <c r="J32" s="69"/>
      <c r="K32" s="66"/>
      <c r="L32" s="71"/>
      <c r="M32" s="69"/>
      <c r="N32" s="69"/>
      <c r="O32" s="69"/>
      <c r="P32" s="66"/>
      <c r="Q32" s="82" t="str">
        <f t="shared" si="0"/>
        <v xml:space="preserve"> </v>
      </c>
      <c r="R32" s="60" t="str">
        <f t="shared" si="1"/>
        <v>×</v>
      </c>
      <c r="T32" s="57" t="b">
        <f t="shared" si="2"/>
        <v>0</v>
      </c>
      <c r="U32" s="57" t="b">
        <f t="shared" si="3"/>
        <v>0</v>
      </c>
      <c r="V32" s="57" t="b">
        <f t="shared" si="4"/>
        <v>0</v>
      </c>
      <c r="W32" s="57" t="b">
        <f t="shared" si="5"/>
        <v>0</v>
      </c>
      <c r="X32" s="57" t="b">
        <f t="shared" si="6"/>
        <v>0</v>
      </c>
      <c r="Y32" s="6" t="b">
        <f t="shared" si="7"/>
        <v>0</v>
      </c>
    </row>
    <row r="33" spans="1:25" s="6" customFormat="1" ht="62.25" customHeight="1" x14ac:dyDescent="0.4">
      <c r="A33" s="75">
        <f t="shared" si="8"/>
        <v>27</v>
      </c>
      <c r="B33" s="66"/>
      <c r="C33" s="66"/>
      <c r="D33" s="66"/>
      <c r="E33" s="66"/>
      <c r="F33" s="66"/>
      <c r="G33" s="67"/>
      <c r="H33" s="67"/>
      <c r="I33" s="66"/>
      <c r="J33" s="66"/>
      <c r="K33" s="66"/>
      <c r="L33" s="68"/>
      <c r="M33" s="66"/>
      <c r="N33" s="66"/>
      <c r="O33" s="66"/>
      <c r="P33" s="66"/>
      <c r="Q33" s="82" t="str">
        <f t="shared" si="0"/>
        <v xml:space="preserve"> </v>
      </c>
      <c r="R33" s="60" t="str">
        <f t="shared" si="1"/>
        <v>×</v>
      </c>
      <c r="T33" s="57" t="b">
        <f t="shared" si="2"/>
        <v>0</v>
      </c>
      <c r="U33" s="57" t="b">
        <f t="shared" si="3"/>
        <v>0</v>
      </c>
      <c r="V33" s="57" t="b">
        <f t="shared" si="4"/>
        <v>0</v>
      </c>
      <c r="W33" s="57" t="b">
        <f t="shared" si="5"/>
        <v>0</v>
      </c>
      <c r="X33" s="57" t="b">
        <f t="shared" si="6"/>
        <v>0</v>
      </c>
      <c r="Y33" s="6" t="b">
        <f t="shared" si="7"/>
        <v>0</v>
      </c>
    </row>
    <row r="34" spans="1:25" s="6" customFormat="1" ht="62.25" customHeight="1" x14ac:dyDescent="0.4">
      <c r="A34" s="75">
        <f t="shared" si="8"/>
        <v>28</v>
      </c>
      <c r="B34" s="66"/>
      <c r="C34" s="66"/>
      <c r="D34" s="66"/>
      <c r="E34" s="66"/>
      <c r="F34" s="66"/>
      <c r="G34" s="67"/>
      <c r="H34" s="67"/>
      <c r="I34" s="66"/>
      <c r="J34" s="66"/>
      <c r="K34" s="66"/>
      <c r="L34" s="68"/>
      <c r="M34" s="66"/>
      <c r="N34" s="66"/>
      <c r="O34" s="66"/>
      <c r="P34" s="66"/>
      <c r="Q34" s="82" t="str">
        <f t="shared" si="0"/>
        <v xml:space="preserve"> </v>
      </c>
      <c r="R34" s="60" t="str">
        <f t="shared" si="1"/>
        <v>×</v>
      </c>
      <c r="T34" s="57" t="b">
        <f t="shared" si="2"/>
        <v>0</v>
      </c>
      <c r="U34" s="57" t="b">
        <f t="shared" si="3"/>
        <v>0</v>
      </c>
      <c r="V34" s="57" t="b">
        <f t="shared" si="4"/>
        <v>0</v>
      </c>
      <c r="W34" s="57" t="b">
        <f t="shared" si="5"/>
        <v>0</v>
      </c>
      <c r="X34" s="57" t="b">
        <f t="shared" si="6"/>
        <v>0</v>
      </c>
      <c r="Y34" s="6" t="b">
        <f t="shared" si="7"/>
        <v>0</v>
      </c>
    </row>
    <row r="35" spans="1:25" s="6" customFormat="1" ht="62.25" customHeight="1" x14ac:dyDescent="0.4">
      <c r="A35" s="75">
        <f t="shared" si="8"/>
        <v>29</v>
      </c>
      <c r="B35" s="66"/>
      <c r="C35" s="66"/>
      <c r="D35" s="66"/>
      <c r="E35" s="66"/>
      <c r="F35" s="66"/>
      <c r="G35" s="67"/>
      <c r="H35" s="67"/>
      <c r="I35" s="66"/>
      <c r="J35" s="66"/>
      <c r="K35" s="66"/>
      <c r="L35" s="68"/>
      <c r="M35" s="66"/>
      <c r="N35" s="66"/>
      <c r="O35" s="66"/>
      <c r="P35" s="66"/>
      <c r="Q35" s="82" t="str">
        <f t="shared" si="0"/>
        <v xml:space="preserve"> </v>
      </c>
      <c r="R35" s="60" t="str">
        <f t="shared" si="1"/>
        <v>×</v>
      </c>
      <c r="T35" s="57" t="b">
        <f t="shared" si="2"/>
        <v>0</v>
      </c>
      <c r="U35" s="57" t="b">
        <f t="shared" si="3"/>
        <v>0</v>
      </c>
      <c r="V35" s="57" t="b">
        <f t="shared" si="4"/>
        <v>0</v>
      </c>
      <c r="W35" s="57" t="b">
        <f t="shared" si="5"/>
        <v>0</v>
      </c>
      <c r="X35" s="57" t="b">
        <f t="shared" si="6"/>
        <v>0</v>
      </c>
      <c r="Y35" s="6" t="b">
        <f t="shared" si="7"/>
        <v>0</v>
      </c>
    </row>
    <row r="36" spans="1:25" s="6" customFormat="1" ht="62.25" customHeight="1" x14ac:dyDescent="0.4">
      <c r="A36" s="75">
        <f t="shared" si="8"/>
        <v>30</v>
      </c>
      <c r="B36" s="66"/>
      <c r="C36" s="66"/>
      <c r="D36" s="66"/>
      <c r="E36" s="66"/>
      <c r="F36" s="66"/>
      <c r="G36" s="67"/>
      <c r="H36" s="67"/>
      <c r="I36" s="66"/>
      <c r="J36" s="66"/>
      <c r="K36" s="66"/>
      <c r="L36" s="68"/>
      <c r="M36" s="66"/>
      <c r="N36" s="66"/>
      <c r="O36" s="66"/>
      <c r="P36" s="66"/>
      <c r="Q36" s="82" t="str">
        <f t="shared" si="0"/>
        <v xml:space="preserve"> </v>
      </c>
      <c r="R36" s="60" t="str">
        <f t="shared" si="1"/>
        <v>×</v>
      </c>
      <c r="T36" s="57" t="b">
        <f t="shared" si="2"/>
        <v>0</v>
      </c>
      <c r="U36" s="57" t="b">
        <f t="shared" si="3"/>
        <v>0</v>
      </c>
      <c r="V36" s="57" t="b">
        <f t="shared" si="4"/>
        <v>0</v>
      </c>
      <c r="W36" s="57" t="b">
        <f t="shared" si="5"/>
        <v>0</v>
      </c>
      <c r="X36" s="57"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5"/>
      <c r="R37" s="80"/>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sort="0"/>
  <protectedRanges>
    <protectedRange sqref="B6:P36" name="範囲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2815FBAA-B61D-48A0-96D3-B79D141E752A}">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B5F167-38E7-4FA6-B76C-1D3CA4932364}">
          <x14:formula1>
            <xm:f>#REF!</xm:f>
          </x14:formula1>
          <xm:sqref>P7:P36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65D7-D45B-45E3-B6A3-B5084848FBA5}">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21" t="s">
        <v>167</v>
      </c>
      <c r="B1" s="121"/>
      <c r="C1" s="121"/>
      <c r="D1" s="121"/>
      <c r="E1" s="121"/>
      <c r="F1" s="1"/>
      <c r="G1" s="1"/>
      <c r="H1" s="1"/>
      <c r="I1" s="1"/>
      <c r="J1" s="1"/>
      <c r="K1" s="1"/>
      <c r="L1" s="1"/>
      <c r="M1" s="1"/>
      <c r="N1" s="1"/>
      <c r="O1" s="2"/>
      <c r="P1" s="1"/>
      <c r="Q1" s="52"/>
      <c r="R1" s="52"/>
    </row>
    <row r="2" spans="1:25" ht="30" customHeight="1" thickBot="1" x14ac:dyDescent="0.45">
      <c r="A2" s="33" t="s">
        <v>59</v>
      </c>
      <c r="B2" s="33"/>
      <c r="C2" s="54" t="str">
        <f>第1年度!C2</f>
        <v>地質太郎</v>
      </c>
      <c r="D2" s="1" t="s">
        <v>42</v>
      </c>
      <c r="E2" s="1"/>
      <c r="F2" s="120" t="s">
        <v>65</v>
      </c>
      <c r="G2" s="120"/>
      <c r="H2" s="120"/>
      <c r="I2" s="51"/>
      <c r="J2" s="50" t="s">
        <v>58</v>
      </c>
      <c r="K2" s="1"/>
      <c r="L2" s="1"/>
      <c r="M2" s="1"/>
      <c r="N2" s="1"/>
      <c r="O2" s="62" t="s">
        <v>52</v>
      </c>
      <c r="P2" s="1"/>
      <c r="Q2" s="52"/>
      <c r="R2" s="52"/>
    </row>
    <row r="3" spans="1:25" ht="30" customHeight="1" x14ac:dyDescent="0.4">
      <c r="A3" s="33" t="s">
        <v>57</v>
      </c>
      <c r="B3" s="34"/>
      <c r="C3" s="34"/>
      <c r="D3" s="55">
        <f>第1年度!D3</f>
        <v>2</v>
      </c>
      <c r="E3" s="1" t="s">
        <v>43</v>
      </c>
      <c r="F3" s="118"/>
      <c r="G3" s="119"/>
      <c r="H3" s="119"/>
      <c r="I3" s="119"/>
      <c r="J3" s="1"/>
      <c r="K3" s="1"/>
      <c r="L3" s="1"/>
      <c r="M3" s="1"/>
      <c r="N3" s="1"/>
      <c r="O3" s="62" t="s">
        <v>68</v>
      </c>
      <c r="P3" s="47"/>
      <c r="Q3" s="17"/>
      <c r="R3" s="17"/>
    </row>
    <row r="4" spans="1:25" ht="30" customHeight="1" x14ac:dyDescent="0.4">
      <c r="A4" s="33" t="s">
        <v>63</v>
      </c>
      <c r="B4" s="33"/>
      <c r="C4" s="33"/>
      <c r="D4" s="1">
        <f>K37</f>
        <v>0</v>
      </c>
      <c r="E4" s="35" t="s">
        <v>64</v>
      </c>
      <c r="F4" s="1"/>
      <c r="G4" s="1"/>
      <c r="H4" s="1"/>
      <c r="I4" s="1"/>
      <c r="J4" s="1"/>
      <c r="K4" s="1"/>
      <c r="L4" s="1"/>
      <c r="M4" s="1"/>
      <c r="N4" s="1"/>
      <c r="P4" s="5"/>
      <c r="Q4" s="17"/>
      <c r="R4" s="17"/>
    </row>
    <row r="5" spans="1:25" ht="30" customHeight="1" x14ac:dyDescent="0.4">
      <c r="A5" s="3" t="s">
        <v>60</v>
      </c>
      <c r="B5" s="4"/>
      <c r="C5" s="4"/>
      <c r="E5" s="1"/>
      <c r="F5" s="122" t="str">
        <f>第1年度!F5</f>
        <v>現場調査部門、土壌・地下水汚染部門</v>
      </c>
      <c r="G5" s="122"/>
      <c r="H5" s="122"/>
      <c r="I5" s="122"/>
      <c r="J5" s="122"/>
      <c r="K5" s="122"/>
      <c r="L5" s="122"/>
      <c r="M5" s="1" t="s">
        <v>42</v>
      </c>
      <c r="N5" s="1"/>
      <c r="O5" s="13"/>
      <c r="P5" s="5"/>
      <c r="Q5" s="17"/>
      <c r="R5" s="17"/>
    </row>
    <row r="6" spans="1:25" ht="45" customHeight="1" x14ac:dyDescent="0.4">
      <c r="A6" s="14" t="s">
        <v>13</v>
      </c>
      <c r="B6" s="11" t="s">
        <v>0</v>
      </c>
      <c r="C6" s="11" t="s">
        <v>1</v>
      </c>
      <c r="D6" s="12" t="s">
        <v>2</v>
      </c>
      <c r="E6" s="14" t="s">
        <v>15</v>
      </c>
      <c r="F6" s="12" t="s">
        <v>46</v>
      </c>
      <c r="G6" s="11" t="s">
        <v>3</v>
      </c>
      <c r="H6" s="11" t="s">
        <v>4</v>
      </c>
      <c r="I6" s="11" t="s">
        <v>5</v>
      </c>
      <c r="J6" s="11" t="s">
        <v>6</v>
      </c>
      <c r="K6" s="11" t="s">
        <v>7</v>
      </c>
      <c r="L6" s="11" t="s">
        <v>8</v>
      </c>
      <c r="M6" s="15" t="s">
        <v>9</v>
      </c>
      <c r="N6" s="12" t="s">
        <v>10</v>
      </c>
      <c r="O6" s="15" t="s">
        <v>11</v>
      </c>
      <c r="P6" s="15" t="s">
        <v>16</v>
      </c>
      <c r="Q6" s="58" t="s">
        <v>45</v>
      </c>
      <c r="R6" s="58" t="s">
        <v>67</v>
      </c>
      <c r="T6" t="s">
        <v>18</v>
      </c>
      <c r="U6" t="s">
        <v>19</v>
      </c>
      <c r="V6" t="s">
        <v>20</v>
      </c>
      <c r="W6" t="s">
        <v>21</v>
      </c>
      <c r="X6" t="s">
        <v>22</v>
      </c>
      <c r="Y6" t="s">
        <v>41</v>
      </c>
    </row>
    <row r="7" spans="1:25" s="6" customFormat="1" ht="62.25" customHeight="1" x14ac:dyDescent="0.4">
      <c r="A7" s="74">
        <v>1</v>
      </c>
      <c r="B7" s="66"/>
      <c r="C7" s="66"/>
      <c r="D7" s="66"/>
      <c r="E7" s="66"/>
      <c r="F7" s="66"/>
      <c r="G7" s="67"/>
      <c r="H7" s="67"/>
      <c r="I7" s="66"/>
      <c r="J7" s="66"/>
      <c r="K7" s="66"/>
      <c r="L7" s="68"/>
      <c r="M7" s="66"/>
      <c r="N7" s="66"/>
      <c r="O7" s="66"/>
      <c r="P7" s="66"/>
      <c r="Q7" s="82"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0" t="str">
        <f>IF(AND(H7&gt;=DATEVALUE("2020/12/1"),H7&lt;=DATEVALUE("2021/11/30")),"","×")</f>
        <v>×</v>
      </c>
      <c r="T7" s="57" t="b">
        <f>IF(COUNTIF(P7,"*①*"),K7)</f>
        <v>0</v>
      </c>
      <c r="U7" s="57" t="b">
        <f>IF(COUNTIF(P7,"*②*"),K7)</f>
        <v>0</v>
      </c>
      <c r="V7" s="57" t="b">
        <f>IF(COUNTIF(P7,"*③*"),K7)</f>
        <v>0</v>
      </c>
      <c r="W7" s="57" t="b">
        <f>IF(COUNTIF(P7,"*④*"),K7)</f>
        <v>0</v>
      </c>
      <c r="X7" s="57" t="b">
        <f>IF(COUNTIF(P7,"*⑤*"),K7)</f>
        <v>0</v>
      </c>
      <c r="Y7" s="6" t="b">
        <f>IF(COUNTIF(O7,"*土壌汚染*"),K7)</f>
        <v>0</v>
      </c>
    </row>
    <row r="8" spans="1:25" s="6" customFormat="1" ht="62.25" customHeight="1" x14ac:dyDescent="0.4">
      <c r="A8" s="75">
        <f>A7+1</f>
        <v>2</v>
      </c>
      <c r="B8" s="66"/>
      <c r="C8" s="66"/>
      <c r="D8" s="66"/>
      <c r="E8" s="66"/>
      <c r="F8" s="66"/>
      <c r="G8" s="67"/>
      <c r="H8" s="67"/>
      <c r="I8" s="66"/>
      <c r="J8" s="66"/>
      <c r="K8" s="66"/>
      <c r="L8" s="68"/>
      <c r="M8" s="66"/>
      <c r="N8" s="66"/>
      <c r="O8" s="69"/>
      <c r="P8" s="66"/>
      <c r="Q8" s="82" t="str">
        <f t="shared" ref="Q8:Q35"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0" t="str">
        <f t="shared" ref="R8:R36" si="1">IF(AND(H8&gt;=DATEVALUE("2020/12/1"),H8&lt;=DATEVALUE("2021/11/30")),"","×")</f>
        <v>×</v>
      </c>
      <c r="T8" s="57" t="b">
        <f t="shared" ref="T8:T36" si="2">IF(COUNTIF(P8,"*①*"),K8)</f>
        <v>0</v>
      </c>
      <c r="U8" s="57" t="b">
        <f t="shared" ref="U8:U36" si="3">IF(COUNTIF(P8,"*②*"),K8)</f>
        <v>0</v>
      </c>
      <c r="V8" s="57" t="b">
        <f t="shared" ref="V8:V36" si="4">IF(COUNTIF(P8,"*③*"),K8)</f>
        <v>0</v>
      </c>
      <c r="W8" s="57" t="b">
        <f t="shared" ref="W8:W36" si="5">IF(COUNTIF(P8,"*④*"),K8)</f>
        <v>0</v>
      </c>
      <c r="X8" s="57" t="b">
        <f t="shared" ref="X8:X36" si="6">IF(COUNTIF(P8,"*⑤*"),K8)</f>
        <v>0</v>
      </c>
      <c r="Y8" s="6" t="b">
        <f t="shared" ref="Y8:Y36" si="7">IF(COUNTIF(O8,"*土壌汚染*"),K8)</f>
        <v>0</v>
      </c>
    </row>
    <row r="9" spans="1:25" s="6" customFormat="1" ht="62.25" customHeight="1" x14ac:dyDescent="0.4">
      <c r="A9" s="75">
        <f>A8+1</f>
        <v>3</v>
      </c>
      <c r="B9" s="66"/>
      <c r="C9" s="66"/>
      <c r="D9" s="66"/>
      <c r="E9" s="66"/>
      <c r="F9" s="66"/>
      <c r="G9" s="67"/>
      <c r="H9" s="67"/>
      <c r="I9" s="66"/>
      <c r="J9" s="66"/>
      <c r="K9" s="66"/>
      <c r="L9" s="68"/>
      <c r="M9" s="66"/>
      <c r="N9" s="66"/>
      <c r="O9" s="66"/>
      <c r="P9" s="66"/>
      <c r="Q9" s="82" t="str">
        <f t="shared" si="0"/>
        <v xml:space="preserve"> </v>
      </c>
      <c r="R9" s="60" t="str">
        <f t="shared" si="1"/>
        <v>×</v>
      </c>
      <c r="T9" s="57" t="b">
        <f t="shared" si="2"/>
        <v>0</v>
      </c>
      <c r="U9" s="57" t="b">
        <f t="shared" si="3"/>
        <v>0</v>
      </c>
      <c r="V9" s="57" t="b">
        <f t="shared" si="4"/>
        <v>0</v>
      </c>
      <c r="W9" s="57" t="b">
        <f t="shared" si="5"/>
        <v>0</v>
      </c>
      <c r="X9" s="57" t="b">
        <f t="shared" si="6"/>
        <v>0</v>
      </c>
      <c r="Y9" s="6" t="b">
        <f t="shared" si="7"/>
        <v>0</v>
      </c>
    </row>
    <row r="10" spans="1:25" s="6" customFormat="1" ht="62.25" customHeight="1" x14ac:dyDescent="0.4">
      <c r="A10" s="75">
        <f t="shared" ref="A10:A36" si="8">A9+1</f>
        <v>4</v>
      </c>
      <c r="B10" s="66"/>
      <c r="C10" s="66"/>
      <c r="D10" s="66"/>
      <c r="E10" s="66"/>
      <c r="F10" s="66"/>
      <c r="G10" s="67"/>
      <c r="H10" s="67"/>
      <c r="I10" s="66"/>
      <c r="J10" s="66"/>
      <c r="K10" s="66"/>
      <c r="L10" s="68"/>
      <c r="M10" s="66"/>
      <c r="N10" s="66"/>
      <c r="O10" s="66"/>
      <c r="P10" s="66"/>
      <c r="Q10" s="82" t="str">
        <f t="shared" si="0"/>
        <v xml:space="preserve"> </v>
      </c>
      <c r="R10" s="60" t="str">
        <f t="shared" si="1"/>
        <v>×</v>
      </c>
      <c r="T10" s="57" t="b">
        <f t="shared" si="2"/>
        <v>0</v>
      </c>
      <c r="U10" s="57" t="b">
        <f t="shared" si="3"/>
        <v>0</v>
      </c>
      <c r="V10" s="57" t="b">
        <f t="shared" si="4"/>
        <v>0</v>
      </c>
      <c r="W10" s="57" t="b">
        <f t="shared" si="5"/>
        <v>0</v>
      </c>
      <c r="X10" s="57" t="b">
        <f t="shared" si="6"/>
        <v>0</v>
      </c>
      <c r="Y10" s="6" t="b">
        <f t="shared" si="7"/>
        <v>0</v>
      </c>
    </row>
    <row r="11" spans="1:25" s="6" customFormat="1" ht="62.25" customHeight="1" x14ac:dyDescent="0.4">
      <c r="A11" s="75">
        <f t="shared" si="8"/>
        <v>5</v>
      </c>
      <c r="B11" s="66"/>
      <c r="C11" s="66"/>
      <c r="D11" s="66"/>
      <c r="E11" s="66"/>
      <c r="F11" s="66"/>
      <c r="G11" s="67"/>
      <c r="H11" s="67"/>
      <c r="I11" s="66"/>
      <c r="J11" s="66"/>
      <c r="K11" s="66"/>
      <c r="L11" s="68"/>
      <c r="M11" s="66"/>
      <c r="N11" s="66"/>
      <c r="O11" s="66"/>
      <c r="P11" s="66"/>
      <c r="Q11" s="82" t="str">
        <f t="shared" si="0"/>
        <v xml:space="preserve"> </v>
      </c>
      <c r="R11" s="60" t="str">
        <f t="shared" si="1"/>
        <v>×</v>
      </c>
      <c r="T11" s="57" t="b">
        <f t="shared" si="2"/>
        <v>0</v>
      </c>
      <c r="U11" s="57" t="b">
        <f t="shared" si="3"/>
        <v>0</v>
      </c>
      <c r="V11" s="57" t="b">
        <f t="shared" si="4"/>
        <v>0</v>
      </c>
      <c r="W11" s="57" t="b">
        <f t="shared" si="5"/>
        <v>0</v>
      </c>
      <c r="X11" s="57" t="b">
        <f t="shared" si="6"/>
        <v>0</v>
      </c>
      <c r="Y11" s="6" t="b">
        <f t="shared" si="7"/>
        <v>0</v>
      </c>
    </row>
    <row r="12" spans="1:25" s="6" customFormat="1" ht="62.25" customHeight="1" x14ac:dyDescent="0.4">
      <c r="A12" s="75">
        <f t="shared" si="8"/>
        <v>6</v>
      </c>
      <c r="B12" s="66"/>
      <c r="C12" s="66"/>
      <c r="D12" s="66"/>
      <c r="E12" s="66"/>
      <c r="F12" s="66"/>
      <c r="G12" s="67"/>
      <c r="H12" s="67"/>
      <c r="I12" s="66"/>
      <c r="J12" s="66"/>
      <c r="K12" s="66"/>
      <c r="L12" s="68"/>
      <c r="M12" s="66"/>
      <c r="N12" s="66"/>
      <c r="O12" s="66"/>
      <c r="P12" s="66"/>
      <c r="Q12" s="82" t="str">
        <f t="shared" si="0"/>
        <v xml:space="preserve"> </v>
      </c>
      <c r="R12" s="60" t="str">
        <f t="shared" si="1"/>
        <v>×</v>
      </c>
      <c r="T12" s="57" t="b">
        <f t="shared" si="2"/>
        <v>0</v>
      </c>
      <c r="U12" s="57" t="b">
        <f t="shared" si="3"/>
        <v>0</v>
      </c>
      <c r="V12" s="57" t="b">
        <f t="shared" si="4"/>
        <v>0</v>
      </c>
      <c r="W12" s="57" t="b">
        <f t="shared" si="5"/>
        <v>0</v>
      </c>
      <c r="X12" s="57" t="b">
        <f t="shared" si="6"/>
        <v>0</v>
      </c>
      <c r="Y12" s="6" t="b">
        <f t="shared" si="7"/>
        <v>0</v>
      </c>
    </row>
    <row r="13" spans="1:25" s="6" customFormat="1" ht="62.25" customHeight="1" x14ac:dyDescent="0.4">
      <c r="A13" s="75">
        <f t="shared" si="8"/>
        <v>7</v>
      </c>
      <c r="B13" s="66"/>
      <c r="C13" s="66"/>
      <c r="D13" s="66"/>
      <c r="E13" s="66"/>
      <c r="F13" s="66"/>
      <c r="G13" s="67"/>
      <c r="H13" s="67"/>
      <c r="I13" s="66"/>
      <c r="J13" s="66"/>
      <c r="K13" s="66"/>
      <c r="L13" s="68"/>
      <c r="M13" s="66"/>
      <c r="N13" s="66"/>
      <c r="O13" s="66"/>
      <c r="P13" s="66"/>
      <c r="Q13" s="82" t="str">
        <f t="shared" si="0"/>
        <v xml:space="preserve"> </v>
      </c>
      <c r="R13" s="60" t="str">
        <f t="shared" si="1"/>
        <v>×</v>
      </c>
      <c r="T13" s="57" t="b">
        <f t="shared" si="2"/>
        <v>0</v>
      </c>
      <c r="U13" s="57" t="b">
        <f t="shared" si="3"/>
        <v>0</v>
      </c>
      <c r="V13" s="57" t="b">
        <f t="shared" si="4"/>
        <v>0</v>
      </c>
      <c r="W13" s="57" t="b">
        <f t="shared" si="5"/>
        <v>0</v>
      </c>
      <c r="X13" s="57" t="b">
        <f t="shared" si="6"/>
        <v>0</v>
      </c>
      <c r="Y13" s="6" t="b">
        <f t="shared" si="7"/>
        <v>0</v>
      </c>
    </row>
    <row r="14" spans="1:25" s="6" customFormat="1" ht="62.25" customHeight="1" x14ac:dyDescent="0.4">
      <c r="A14" s="75">
        <f t="shared" si="8"/>
        <v>8</v>
      </c>
      <c r="B14" s="66"/>
      <c r="C14" s="66"/>
      <c r="D14" s="66"/>
      <c r="E14" s="66"/>
      <c r="F14" s="66"/>
      <c r="G14" s="67"/>
      <c r="H14" s="67"/>
      <c r="I14" s="66"/>
      <c r="J14" s="66"/>
      <c r="K14" s="66"/>
      <c r="L14" s="68"/>
      <c r="M14" s="66"/>
      <c r="N14" s="66"/>
      <c r="O14" s="66"/>
      <c r="P14" s="66"/>
      <c r="Q14" s="82" t="str">
        <f t="shared" si="0"/>
        <v xml:space="preserve"> </v>
      </c>
      <c r="R14" s="60" t="str">
        <f t="shared" si="1"/>
        <v>×</v>
      </c>
      <c r="T14" s="57" t="b">
        <f t="shared" si="2"/>
        <v>0</v>
      </c>
      <c r="U14" s="57" t="b">
        <f t="shared" si="3"/>
        <v>0</v>
      </c>
      <c r="V14" s="57" t="b">
        <f t="shared" si="4"/>
        <v>0</v>
      </c>
      <c r="W14" s="57" t="b">
        <f t="shared" si="5"/>
        <v>0</v>
      </c>
      <c r="X14" s="57" t="b">
        <f t="shared" si="6"/>
        <v>0</v>
      </c>
      <c r="Y14" s="6" t="b">
        <f t="shared" si="7"/>
        <v>0</v>
      </c>
    </row>
    <row r="15" spans="1:25" s="6" customFormat="1" ht="62.25" customHeight="1" x14ac:dyDescent="0.4">
      <c r="A15" s="75">
        <f t="shared" si="8"/>
        <v>9</v>
      </c>
      <c r="B15" s="69"/>
      <c r="C15" s="69"/>
      <c r="D15" s="69"/>
      <c r="E15" s="69"/>
      <c r="F15" s="69"/>
      <c r="G15" s="70"/>
      <c r="H15" s="70"/>
      <c r="I15" s="69"/>
      <c r="J15" s="69"/>
      <c r="K15" s="66"/>
      <c r="L15" s="71"/>
      <c r="M15" s="69"/>
      <c r="N15" s="69"/>
      <c r="O15" s="69"/>
      <c r="P15" s="66"/>
      <c r="Q15" s="82" t="str">
        <f t="shared" si="0"/>
        <v xml:space="preserve"> </v>
      </c>
      <c r="R15" s="60" t="str">
        <f t="shared" si="1"/>
        <v>×</v>
      </c>
      <c r="T15" s="57" t="b">
        <f t="shared" si="2"/>
        <v>0</v>
      </c>
      <c r="U15" s="57" t="b">
        <f t="shared" si="3"/>
        <v>0</v>
      </c>
      <c r="V15" s="57" t="b">
        <f t="shared" si="4"/>
        <v>0</v>
      </c>
      <c r="W15" s="57" t="b">
        <f t="shared" si="5"/>
        <v>0</v>
      </c>
      <c r="X15" s="57" t="b">
        <f t="shared" si="6"/>
        <v>0</v>
      </c>
      <c r="Y15" s="6" t="b">
        <f t="shared" si="7"/>
        <v>0</v>
      </c>
    </row>
    <row r="16" spans="1:25" s="6" customFormat="1" ht="62.25" customHeight="1" x14ac:dyDescent="0.4">
      <c r="A16" s="75">
        <f t="shared" si="8"/>
        <v>10</v>
      </c>
      <c r="B16" s="66"/>
      <c r="C16" s="66"/>
      <c r="D16" s="66"/>
      <c r="E16" s="66"/>
      <c r="F16" s="66"/>
      <c r="G16" s="67"/>
      <c r="H16" s="67"/>
      <c r="I16" s="66"/>
      <c r="J16" s="66"/>
      <c r="K16" s="66"/>
      <c r="L16" s="68"/>
      <c r="M16" s="66"/>
      <c r="N16" s="66"/>
      <c r="O16" s="66"/>
      <c r="P16" s="66"/>
      <c r="Q16" s="82" t="str">
        <f t="shared" si="0"/>
        <v xml:space="preserve"> </v>
      </c>
      <c r="R16" s="60" t="str">
        <f t="shared" si="1"/>
        <v>×</v>
      </c>
      <c r="T16" s="57" t="b">
        <f t="shared" si="2"/>
        <v>0</v>
      </c>
      <c r="U16" s="57" t="b">
        <f t="shared" si="3"/>
        <v>0</v>
      </c>
      <c r="V16" s="57" t="b">
        <f t="shared" si="4"/>
        <v>0</v>
      </c>
      <c r="W16" s="57" t="b">
        <f t="shared" si="5"/>
        <v>0</v>
      </c>
      <c r="X16" s="57" t="b">
        <f t="shared" si="6"/>
        <v>0</v>
      </c>
      <c r="Y16" s="6" t="b">
        <f t="shared" si="7"/>
        <v>0</v>
      </c>
    </row>
    <row r="17" spans="1:25" s="6" customFormat="1" ht="62.25" customHeight="1" x14ac:dyDescent="0.4">
      <c r="A17" s="75">
        <f t="shared" si="8"/>
        <v>11</v>
      </c>
      <c r="B17" s="66"/>
      <c r="C17" s="66"/>
      <c r="D17" s="66"/>
      <c r="E17" s="66"/>
      <c r="F17" s="66"/>
      <c r="G17" s="67"/>
      <c r="H17" s="67"/>
      <c r="I17" s="66"/>
      <c r="J17" s="66"/>
      <c r="K17" s="66"/>
      <c r="L17" s="68"/>
      <c r="M17" s="66"/>
      <c r="N17" s="66"/>
      <c r="O17" s="66"/>
      <c r="P17" s="66"/>
      <c r="Q17" s="82" t="str">
        <f t="shared" si="0"/>
        <v xml:space="preserve"> </v>
      </c>
      <c r="R17" s="60" t="str">
        <f t="shared" si="1"/>
        <v>×</v>
      </c>
      <c r="T17" s="57" t="b">
        <f t="shared" si="2"/>
        <v>0</v>
      </c>
      <c r="U17" s="57" t="b">
        <f t="shared" si="3"/>
        <v>0</v>
      </c>
      <c r="V17" s="57" t="b">
        <f t="shared" si="4"/>
        <v>0</v>
      </c>
      <c r="W17" s="57" t="b">
        <f t="shared" si="5"/>
        <v>0</v>
      </c>
      <c r="X17" s="57" t="b">
        <f t="shared" si="6"/>
        <v>0</v>
      </c>
      <c r="Y17" s="6" t="b">
        <f t="shared" si="7"/>
        <v>0</v>
      </c>
    </row>
    <row r="18" spans="1:25" s="6" customFormat="1" ht="62.25" customHeight="1" x14ac:dyDescent="0.4">
      <c r="A18" s="75">
        <f t="shared" si="8"/>
        <v>12</v>
      </c>
      <c r="B18" s="66"/>
      <c r="C18" s="66"/>
      <c r="D18" s="66"/>
      <c r="E18" s="66"/>
      <c r="F18" s="66"/>
      <c r="G18" s="67"/>
      <c r="H18" s="67"/>
      <c r="I18" s="66"/>
      <c r="J18" s="66"/>
      <c r="K18" s="66"/>
      <c r="L18" s="68"/>
      <c r="M18" s="66"/>
      <c r="N18" s="66"/>
      <c r="O18" s="66"/>
      <c r="P18" s="66"/>
      <c r="Q18" s="82" t="str">
        <f t="shared" si="0"/>
        <v xml:space="preserve"> </v>
      </c>
      <c r="R18" s="60" t="str">
        <f t="shared" si="1"/>
        <v>×</v>
      </c>
      <c r="T18" s="57" t="b">
        <f t="shared" si="2"/>
        <v>0</v>
      </c>
      <c r="U18" s="57" t="b">
        <f t="shared" si="3"/>
        <v>0</v>
      </c>
      <c r="V18" s="57" t="b">
        <f t="shared" si="4"/>
        <v>0</v>
      </c>
      <c r="W18" s="57" t="b">
        <f t="shared" si="5"/>
        <v>0</v>
      </c>
      <c r="X18" s="57" t="b">
        <f t="shared" si="6"/>
        <v>0</v>
      </c>
      <c r="Y18" s="6" t="b">
        <f t="shared" si="7"/>
        <v>0</v>
      </c>
    </row>
    <row r="19" spans="1:25" s="6" customFormat="1" ht="62.25" customHeight="1" x14ac:dyDescent="0.4">
      <c r="A19" s="75">
        <f t="shared" si="8"/>
        <v>13</v>
      </c>
      <c r="B19" s="66"/>
      <c r="C19" s="66"/>
      <c r="D19" s="66"/>
      <c r="E19" s="66"/>
      <c r="F19" s="66"/>
      <c r="G19" s="67"/>
      <c r="H19" s="67"/>
      <c r="I19" s="66"/>
      <c r="J19" s="66"/>
      <c r="K19" s="66"/>
      <c r="L19" s="68"/>
      <c r="M19" s="66"/>
      <c r="N19" s="66"/>
      <c r="O19" s="66"/>
      <c r="P19" s="66"/>
      <c r="Q19" s="82" t="str">
        <f t="shared" si="0"/>
        <v xml:space="preserve"> </v>
      </c>
      <c r="R19" s="60" t="str">
        <f t="shared" si="1"/>
        <v>×</v>
      </c>
      <c r="T19" s="57" t="b">
        <f t="shared" si="2"/>
        <v>0</v>
      </c>
      <c r="U19" s="57" t="b">
        <f t="shared" si="3"/>
        <v>0</v>
      </c>
      <c r="V19" s="57" t="b">
        <f t="shared" si="4"/>
        <v>0</v>
      </c>
      <c r="W19" s="57" t="b">
        <f t="shared" si="5"/>
        <v>0</v>
      </c>
      <c r="X19" s="57" t="b">
        <f t="shared" si="6"/>
        <v>0</v>
      </c>
      <c r="Y19" s="6" t="b">
        <f t="shared" si="7"/>
        <v>0</v>
      </c>
    </row>
    <row r="20" spans="1:25" s="6" customFormat="1" ht="62.25" customHeight="1" x14ac:dyDescent="0.4">
      <c r="A20" s="75">
        <f t="shared" si="8"/>
        <v>14</v>
      </c>
      <c r="B20" s="69"/>
      <c r="C20" s="69"/>
      <c r="D20" s="69"/>
      <c r="E20" s="69"/>
      <c r="F20" s="69"/>
      <c r="G20" s="70"/>
      <c r="H20" s="70"/>
      <c r="I20" s="69"/>
      <c r="J20" s="69"/>
      <c r="K20" s="66"/>
      <c r="L20" s="71"/>
      <c r="M20" s="69"/>
      <c r="N20" s="69"/>
      <c r="O20" s="69"/>
      <c r="P20" s="66"/>
      <c r="Q20" s="82" t="str">
        <f t="shared" si="0"/>
        <v xml:space="preserve"> </v>
      </c>
      <c r="R20" s="60" t="str">
        <f t="shared" si="1"/>
        <v>×</v>
      </c>
      <c r="T20" s="57" t="b">
        <f t="shared" si="2"/>
        <v>0</v>
      </c>
      <c r="U20" s="57" t="b">
        <f t="shared" si="3"/>
        <v>0</v>
      </c>
      <c r="V20" s="57" t="b">
        <f t="shared" si="4"/>
        <v>0</v>
      </c>
      <c r="W20" s="57" t="b">
        <f t="shared" si="5"/>
        <v>0</v>
      </c>
      <c r="X20" s="57" t="b">
        <f t="shared" si="6"/>
        <v>0</v>
      </c>
      <c r="Y20" s="6" t="b">
        <f t="shared" si="7"/>
        <v>0</v>
      </c>
    </row>
    <row r="21" spans="1:25" s="6" customFormat="1" ht="62.25" customHeight="1" x14ac:dyDescent="0.4">
      <c r="A21" s="75">
        <f t="shared" si="8"/>
        <v>15</v>
      </c>
      <c r="B21" s="66"/>
      <c r="C21" s="66"/>
      <c r="D21" s="66"/>
      <c r="E21" s="66"/>
      <c r="F21" s="66"/>
      <c r="G21" s="67"/>
      <c r="H21" s="67"/>
      <c r="I21" s="66"/>
      <c r="J21" s="66"/>
      <c r="K21" s="66"/>
      <c r="L21" s="68"/>
      <c r="M21" s="66"/>
      <c r="N21" s="66"/>
      <c r="O21" s="66"/>
      <c r="P21" s="66"/>
      <c r="Q21" s="82" t="str">
        <f t="shared" si="0"/>
        <v xml:space="preserve"> </v>
      </c>
      <c r="R21" s="60" t="str">
        <f t="shared" si="1"/>
        <v>×</v>
      </c>
      <c r="T21" s="57" t="b">
        <f t="shared" si="2"/>
        <v>0</v>
      </c>
      <c r="U21" s="57" t="b">
        <f t="shared" si="3"/>
        <v>0</v>
      </c>
      <c r="V21" s="57" t="b">
        <f t="shared" si="4"/>
        <v>0</v>
      </c>
      <c r="W21" s="57" t="b">
        <f t="shared" si="5"/>
        <v>0</v>
      </c>
      <c r="X21" s="57" t="b">
        <f t="shared" si="6"/>
        <v>0</v>
      </c>
      <c r="Y21" s="6" t="b">
        <f t="shared" si="7"/>
        <v>0</v>
      </c>
    </row>
    <row r="22" spans="1:25" s="6" customFormat="1" ht="62.25" customHeight="1" x14ac:dyDescent="0.4">
      <c r="A22" s="75">
        <f t="shared" si="8"/>
        <v>16</v>
      </c>
      <c r="B22" s="66"/>
      <c r="C22" s="66"/>
      <c r="D22" s="66"/>
      <c r="E22" s="66"/>
      <c r="F22" s="66"/>
      <c r="G22" s="67"/>
      <c r="H22" s="67"/>
      <c r="I22" s="66"/>
      <c r="J22" s="66"/>
      <c r="K22" s="66"/>
      <c r="L22" s="68"/>
      <c r="M22" s="66"/>
      <c r="N22" s="66"/>
      <c r="O22" s="66"/>
      <c r="P22" s="66"/>
      <c r="Q22" s="82" t="str">
        <f t="shared" si="0"/>
        <v xml:space="preserve"> </v>
      </c>
      <c r="R22" s="60" t="str">
        <f t="shared" si="1"/>
        <v>×</v>
      </c>
      <c r="T22" s="57" t="b">
        <f t="shared" si="2"/>
        <v>0</v>
      </c>
      <c r="U22" s="57" t="b">
        <f t="shared" si="3"/>
        <v>0</v>
      </c>
      <c r="V22" s="57" t="b">
        <f t="shared" si="4"/>
        <v>0</v>
      </c>
      <c r="W22" s="57" t="b">
        <f t="shared" si="5"/>
        <v>0</v>
      </c>
      <c r="X22" s="57" t="b">
        <f t="shared" si="6"/>
        <v>0</v>
      </c>
      <c r="Y22" s="6" t="b">
        <f t="shared" si="7"/>
        <v>0</v>
      </c>
    </row>
    <row r="23" spans="1:25" s="6" customFormat="1" ht="62.25" customHeight="1" x14ac:dyDescent="0.4">
      <c r="A23" s="75">
        <f t="shared" si="8"/>
        <v>17</v>
      </c>
      <c r="B23" s="66"/>
      <c r="C23" s="66"/>
      <c r="D23" s="66"/>
      <c r="E23" s="66"/>
      <c r="F23" s="66"/>
      <c r="G23" s="67"/>
      <c r="H23" s="67"/>
      <c r="I23" s="66"/>
      <c r="J23" s="66"/>
      <c r="K23" s="66"/>
      <c r="L23" s="68"/>
      <c r="M23" s="66"/>
      <c r="N23" s="66"/>
      <c r="O23" s="66"/>
      <c r="P23" s="66"/>
      <c r="Q23" s="82" t="str">
        <f t="shared" si="0"/>
        <v xml:space="preserve"> </v>
      </c>
      <c r="R23" s="60" t="str">
        <f t="shared" si="1"/>
        <v>×</v>
      </c>
      <c r="T23" s="57" t="b">
        <f t="shared" si="2"/>
        <v>0</v>
      </c>
      <c r="U23" s="57" t="b">
        <f t="shared" si="3"/>
        <v>0</v>
      </c>
      <c r="V23" s="57" t="b">
        <f t="shared" si="4"/>
        <v>0</v>
      </c>
      <c r="W23" s="57" t="b">
        <f t="shared" si="5"/>
        <v>0</v>
      </c>
      <c r="X23" s="57" t="b">
        <f t="shared" si="6"/>
        <v>0</v>
      </c>
      <c r="Y23" s="6" t="b">
        <f t="shared" si="7"/>
        <v>0</v>
      </c>
    </row>
    <row r="24" spans="1:25" s="6" customFormat="1" ht="62.25" customHeight="1" x14ac:dyDescent="0.4">
      <c r="A24" s="75">
        <f t="shared" si="8"/>
        <v>18</v>
      </c>
      <c r="B24" s="66"/>
      <c r="C24" s="66"/>
      <c r="D24" s="66"/>
      <c r="E24" s="66"/>
      <c r="F24" s="66"/>
      <c r="G24" s="67"/>
      <c r="H24" s="67"/>
      <c r="I24" s="66"/>
      <c r="J24" s="66"/>
      <c r="K24" s="66"/>
      <c r="L24" s="68"/>
      <c r="M24" s="66"/>
      <c r="N24" s="66"/>
      <c r="O24" s="66"/>
      <c r="P24" s="66"/>
      <c r="Q24" s="82" t="str">
        <f t="shared" si="0"/>
        <v xml:space="preserve"> </v>
      </c>
      <c r="R24" s="60" t="str">
        <f t="shared" si="1"/>
        <v>×</v>
      </c>
      <c r="T24" s="57" t="b">
        <f t="shared" si="2"/>
        <v>0</v>
      </c>
      <c r="U24" s="57" t="b">
        <f t="shared" si="3"/>
        <v>0</v>
      </c>
      <c r="V24" s="57" t="b">
        <f t="shared" si="4"/>
        <v>0</v>
      </c>
      <c r="W24" s="57" t="b">
        <f t="shared" si="5"/>
        <v>0</v>
      </c>
      <c r="X24" s="57" t="b">
        <f t="shared" si="6"/>
        <v>0</v>
      </c>
      <c r="Y24" s="6" t="b">
        <f t="shared" si="7"/>
        <v>0</v>
      </c>
    </row>
    <row r="25" spans="1:25" s="6" customFormat="1" ht="62.25" customHeight="1" x14ac:dyDescent="0.4">
      <c r="A25" s="75">
        <f t="shared" si="8"/>
        <v>19</v>
      </c>
      <c r="B25" s="66"/>
      <c r="C25" s="66"/>
      <c r="D25" s="66"/>
      <c r="E25" s="66"/>
      <c r="F25" s="66"/>
      <c r="G25" s="67"/>
      <c r="H25" s="67"/>
      <c r="I25" s="66"/>
      <c r="J25" s="66"/>
      <c r="K25" s="66"/>
      <c r="L25" s="68"/>
      <c r="M25" s="66"/>
      <c r="N25" s="66"/>
      <c r="O25" s="66"/>
      <c r="P25" s="66"/>
      <c r="Q25" s="82" t="str">
        <f t="shared" si="0"/>
        <v xml:space="preserve"> </v>
      </c>
      <c r="R25" s="60" t="str">
        <f t="shared" si="1"/>
        <v>×</v>
      </c>
      <c r="T25" s="57" t="b">
        <f t="shared" si="2"/>
        <v>0</v>
      </c>
      <c r="U25" s="57" t="b">
        <f t="shared" si="3"/>
        <v>0</v>
      </c>
      <c r="V25" s="57" t="b">
        <f t="shared" si="4"/>
        <v>0</v>
      </c>
      <c r="W25" s="57" t="b">
        <f t="shared" si="5"/>
        <v>0</v>
      </c>
      <c r="X25" s="57" t="b">
        <f t="shared" si="6"/>
        <v>0</v>
      </c>
      <c r="Y25" s="6" t="b">
        <f t="shared" si="7"/>
        <v>0</v>
      </c>
    </row>
    <row r="26" spans="1:25" s="6" customFormat="1" ht="62.25" customHeight="1" x14ac:dyDescent="0.4">
      <c r="A26" s="75">
        <f t="shared" si="8"/>
        <v>20</v>
      </c>
      <c r="B26" s="66"/>
      <c r="C26" s="66"/>
      <c r="D26" s="66"/>
      <c r="E26" s="66"/>
      <c r="F26" s="66"/>
      <c r="G26" s="67"/>
      <c r="H26" s="67"/>
      <c r="I26" s="66"/>
      <c r="J26" s="66"/>
      <c r="K26" s="66"/>
      <c r="L26" s="68"/>
      <c r="M26" s="66"/>
      <c r="N26" s="66"/>
      <c r="O26" s="66"/>
      <c r="P26" s="66"/>
      <c r="Q26" s="82" t="str">
        <f t="shared" si="0"/>
        <v xml:space="preserve"> </v>
      </c>
      <c r="R26" s="60" t="str">
        <f t="shared" si="1"/>
        <v>×</v>
      </c>
      <c r="T26" s="57" t="b">
        <f t="shared" si="2"/>
        <v>0</v>
      </c>
      <c r="U26" s="57" t="b">
        <f t="shared" si="3"/>
        <v>0</v>
      </c>
      <c r="V26" s="57" t="b">
        <f t="shared" si="4"/>
        <v>0</v>
      </c>
      <c r="W26" s="57" t="b">
        <f t="shared" si="5"/>
        <v>0</v>
      </c>
      <c r="X26" s="57" t="b">
        <f t="shared" si="6"/>
        <v>0</v>
      </c>
      <c r="Y26" s="6" t="b">
        <f t="shared" si="7"/>
        <v>0</v>
      </c>
    </row>
    <row r="27" spans="1:25" s="6" customFormat="1" ht="62.25" customHeight="1" x14ac:dyDescent="0.4">
      <c r="A27" s="75">
        <f t="shared" si="8"/>
        <v>21</v>
      </c>
      <c r="B27" s="66"/>
      <c r="C27" s="66"/>
      <c r="D27" s="66"/>
      <c r="E27" s="66"/>
      <c r="F27" s="66"/>
      <c r="G27" s="67"/>
      <c r="H27" s="67"/>
      <c r="I27" s="66"/>
      <c r="J27" s="66"/>
      <c r="K27" s="66"/>
      <c r="L27" s="68"/>
      <c r="M27" s="66"/>
      <c r="N27" s="66"/>
      <c r="O27" s="66"/>
      <c r="P27" s="66"/>
      <c r="Q27" s="82" t="str">
        <f t="shared" si="0"/>
        <v xml:space="preserve"> </v>
      </c>
      <c r="R27" s="60" t="str">
        <f t="shared" si="1"/>
        <v>×</v>
      </c>
      <c r="T27" s="57" t="b">
        <f t="shared" si="2"/>
        <v>0</v>
      </c>
      <c r="U27" s="57" t="b">
        <f t="shared" si="3"/>
        <v>0</v>
      </c>
      <c r="V27" s="57" t="b">
        <f t="shared" si="4"/>
        <v>0</v>
      </c>
      <c r="W27" s="57" t="b">
        <f t="shared" si="5"/>
        <v>0</v>
      </c>
      <c r="X27" s="57" t="b">
        <f t="shared" si="6"/>
        <v>0</v>
      </c>
      <c r="Y27" s="6" t="b">
        <f t="shared" si="7"/>
        <v>0</v>
      </c>
    </row>
    <row r="28" spans="1:25" s="6" customFormat="1" ht="62.25" customHeight="1" x14ac:dyDescent="0.4">
      <c r="A28" s="75">
        <f t="shared" si="8"/>
        <v>22</v>
      </c>
      <c r="B28" s="66"/>
      <c r="C28" s="66"/>
      <c r="D28" s="66"/>
      <c r="E28" s="66"/>
      <c r="F28" s="66"/>
      <c r="G28" s="67"/>
      <c r="H28" s="67"/>
      <c r="I28" s="66"/>
      <c r="J28" s="66"/>
      <c r="K28" s="66"/>
      <c r="L28" s="68"/>
      <c r="M28" s="66"/>
      <c r="N28" s="66"/>
      <c r="O28" s="66"/>
      <c r="P28" s="66"/>
      <c r="Q28" s="82" t="str">
        <f t="shared" si="0"/>
        <v xml:space="preserve"> </v>
      </c>
      <c r="R28" s="60" t="str">
        <f t="shared" si="1"/>
        <v>×</v>
      </c>
      <c r="T28" s="57" t="b">
        <f t="shared" si="2"/>
        <v>0</v>
      </c>
      <c r="U28" s="57" t="b">
        <f t="shared" si="3"/>
        <v>0</v>
      </c>
      <c r="V28" s="57" t="b">
        <f t="shared" si="4"/>
        <v>0</v>
      </c>
      <c r="W28" s="57" t="b">
        <f t="shared" si="5"/>
        <v>0</v>
      </c>
      <c r="X28" s="57" t="b">
        <f t="shared" si="6"/>
        <v>0</v>
      </c>
      <c r="Y28" s="6" t="b">
        <f t="shared" si="7"/>
        <v>0</v>
      </c>
    </row>
    <row r="29" spans="1:25" s="6" customFormat="1" ht="62.25" customHeight="1" x14ac:dyDescent="0.4">
      <c r="A29" s="75">
        <f t="shared" si="8"/>
        <v>23</v>
      </c>
      <c r="B29" s="66"/>
      <c r="C29" s="66"/>
      <c r="D29" s="66"/>
      <c r="E29" s="66"/>
      <c r="F29" s="66"/>
      <c r="G29" s="67"/>
      <c r="H29" s="67"/>
      <c r="I29" s="66"/>
      <c r="J29" s="66"/>
      <c r="K29" s="66"/>
      <c r="L29" s="68"/>
      <c r="M29" s="66"/>
      <c r="N29" s="66"/>
      <c r="O29" s="66"/>
      <c r="P29" s="66"/>
      <c r="Q29" s="82" t="str">
        <f t="shared" si="0"/>
        <v xml:space="preserve"> </v>
      </c>
      <c r="R29" s="60" t="str">
        <f t="shared" si="1"/>
        <v>×</v>
      </c>
      <c r="T29" s="57" t="b">
        <f t="shared" si="2"/>
        <v>0</v>
      </c>
      <c r="U29" s="57" t="b">
        <f t="shared" si="3"/>
        <v>0</v>
      </c>
      <c r="V29" s="57" t="b">
        <f t="shared" si="4"/>
        <v>0</v>
      </c>
      <c r="W29" s="57" t="b">
        <f t="shared" si="5"/>
        <v>0</v>
      </c>
      <c r="X29" s="57" t="b">
        <f t="shared" si="6"/>
        <v>0</v>
      </c>
      <c r="Y29" s="6" t="b">
        <f t="shared" si="7"/>
        <v>0</v>
      </c>
    </row>
    <row r="30" spans="1:25" s="6" customFormat="1" ht="62.25" customHeight="1" x14ac:dyDescent="0.4">
      <c r="A30" s="75">
        <f t="shared" si="8"/>
        <v>24</v>
      </c>
      <c r="B30" s="66"/>
      <c r="C30" s="66"/>
      <c r="D30" s="66"/>
      <c r="E30" s="66"/>
      <c r="F30" s="66"/>
      <c r="G30" s="67"/>
      <c r="H30" s="67"/>
      <c r="I30" s="66"/>
      <c r="J30" s="66"/>
      <c r="K30" s="66"/>
      <c r="L30" s="68"/>
      <c r="M30" s="66"/>
      <c r="N30" s="66"/>
      <c r="O30" s="66"/>
      <c r="P30" s="66"/>
      <c r="Q30" s="82" t="str">
        <f t="shared" si="0"/>
        <v xml:space="preserve"> </v>
      </c>
      <c r="R30" s="60" t="str">
        <f t="shared" si="1"/>
        <v>×</v>
      </c>
      <c r="T30" s="57" t="b">
        <f t="shared" si="2"/>
        <v>0</v>
      </c>
      <c r="U30" s="57" t="b">
        <f t="shared" si="3"/>
        <v>0</v>
      </c>
      <c r="V30" s="57" t="b">
        <f t="shared" si="4"/>
        <v>0</v>
      </c>
      <c r="W30" s="57" t="b">
        <f t="shared" si="5"/>
        <v>0</v>
      </c>
      <c r="X30" s="57" t="b">
        <f t="shared" si="6"/>
        <v>0</v>
      </c>
      <c r="Y30" s="6" t="b">
        <f t="shared" si="7"/>
        <v>0</v>
      </c>
    </row>
    <row r="31" spans="1:25" s="6" customFormat="1" ht="62.25" customHeight="1" x14ac:dyDescent="0.4">
      <c r="A31" s="75">
        <f t="shared" si="8"/>
        <v>25</v>
      </c>
      <c r="B31" s="66"/>
      <c r="C31" s="66"/>
      <c r="D31" s="66"/>
      <c r="E31" s="66"/>
      <c r="F31" s="66"/>
      <c r="G31" s="67"/>
      <c r="H31" s="67"/>
      <c r="I31" s="66"/>
      <c r="J31" s="66"/>
      <c r="K31" s="66"/>
      <c r="L31" s="68"/>
      <c r="M31" s="66"/>
      <c r="N31" s="66"/>
      <c r="O31" s="66"/>
      <c r="P31" s="66"/>
      <c r="Q31" s="82" t="str">
        <f t="shared" si="0"/>
        <v xml:space="preserve"> </v>
      </c>
      <c r="R31" s="60" t="str">
        <f t="shared" si="1"/>
        <v>×</v>
      </c>
      <c r="T31" s="57" t="b">
        <f t="shared" si="2"/>
        <v>0</v>
      </c>
      <c r="U31" s="57" t="b">
        <f t="shared" si="3"/>
        <v>0</v>
      </c>
      <c r="V31" s="57" t="b">
        <f t="shared" si="4"/>
        <v>0</v>
      </c>
      <c r="W31" s="57" t="b">
        <f t="shared" si="5"/>
        <v>0</v>
      </c>
      <c r="X31" s="57" t="b">
        <f t="shared" si="6"/>
        <v>0</v>
      </c>
      <c r="Y31" s="6" t="b">
        <f t="shared" si="7"/>
        <v>0</v>
      </c>
    </row>
    <row r="32" spans="1:25" s="6" customFormat="1" ht="62.25" customHeight="1" x14ac:dyDescent="0.4">
      <c r="A32" s="75">
        <f t="shared" si="8"/>
        <v>26</v>
      </c>
      <c r="B32" s="69"/>
      <c r="C32" s="69"/>
      <c r="D32" s="69"/>
      <c r="E32" s="69"/>
      <c r="F32" s="69"/>
      <c r="G32" s="70"/>
      <c r="H32" s="70"/>
      <c r="I32" s="69"/>
      <c r="J32" s="69"/>
      <c r="K32" s="66"/>
      <c r="L32" s="71"/>
      <c r="M32" s="69"/>
      <c r="N32" s="69"/>
      <c r="O32" s="69"/>
      <c r="P32" s="66"/>
      <c r="Q32" s="82" t="str">
        <f t="shared" si="0"/>
        <v xml:space="preserve"> </v>
      </c>
      <c r="R32" s="60" t="str">
        <f t="shared" si="1"/>
        <v>×</v>
      </c>
      <c r="T32" s="57" t="b">
        <f t="shared" si="2"/>
        <v>0</v>
      </c>
      <c r="U32" s="57" t="b">
        <f t="shared" si="3"/>
        <v>0</v>
      </c>
      <c r="V32" s="57" t="b">
        <f t="shared" si="4"/>
        <v>0</v>
      </c>
      <c r="W32" s="57" t="b">
        <f t="shared" si="5"/>
        <v>0</v>
      </c>
      <c r="X32" s="57" t="b">
        <f t="shared" si="6"/>
        <v>0</v>
      </c>
      <c r="Y32" s="6" t="b">
        <f t="shared" si="7"/>
        <v>0</v>
      </c>
    </row>
    <row r="33" spans="1:25" s="6" customFormat="1" ht="62.25" customHeight="1" x14ac:dyDescent="0.4">
      <c r="A33" s="75">
        <f t="shared" si="8"/>
        <v>27</v>
      </c>
      <c r="B33" s="66"/>
      <c r="C33" s="66"/>
      <c r="D33" s="66"/>
      <c r="E33" s="66"/>
      <c r="F33" s="66"/>
      <c r="G33" s="67"/>
      <c r="H33" s="67"/>
      <c r="I33" s="66"/>
      <c r="J33" s="66"/>
      <c r="K33" s="66"/>
      <c r="L33" s="68"/>
      <c r="M33" s="66"/>
      <c r="N33" s="66"/>
      <c r="O33" s="66"/>
      <c r="P33" s="66"/>
      <c r="Q33" s="82" t="str">
        <f t="shared" si="0"/>
        <v xml:space="preserve"> </v>
      </c>
      <c r="R33" s="60" t="str">
        <f t="shared" si="1"/>
        <v>×</v>
      </c>
      <c r="T33" s="57" t="b">
        <f t="shared" si="2"/>
        <v>0</v>
      </c>
      <c r="U33" s="57" t="b">
        <f t="shared" si="3"/>
        <v>0</v>
      </c>
      <c r="V33" s="57" t="b">
        <f t="shared" si="4"/>
        <v>0</v>
      </c>
      <c r="W33" s="57" t="b">
        <f t="shared" si="5"/>
        <v>0</v>
      </c>
      <c r="X33" s="57" t="b">
        <f t="shared" si="6"/>
        <v>0</v>
      </c>
      <c r="Y33" s="6" t="b">
        <f t="shared" si="7"/>
        <v>0</v>
      </c>
    </row>
    <row r="34" spans="1:25" s="6" customFormat="1" ht="62.25" customHeight="1" x14ac:dyDescent="0.4">
      <c r="A34" s="75">
        <f t="shared" si="8"/>
        <v>28</v>
      </c>
      <c r="B34" s="66"/>
      <c r="C34" s="66"/>
      <c r="D34" s="66"/>
      <c r="E34" s="66"/>
      <c r="F34" s="66"/>
      <c r="G34" s="67"/>
      <c r="H34" s="67"/>
      <c r="I34" s="66"/>
      <c r="J34" s="66"/>
      <c r="K34" s="66"/>
      <c r="L34" s="68"/>
      <c r="M34" s="66"/>
      <c r="N34" s="66"/>
      <c r="O34" s="66"/>
      <c r="P34" s="66"/>
      <c r="Q34" s="82" t="str">
        <f t="shared" si="0"/>
        <v xml:space="preserve"> </v>
      </c>
      <c r="R34" s="60" t="str">
        <f t="shared" si="1"/>
        <v>×</v>
      </c>
      <c r="T34" s="57" t="b">
        <f t="shared" si="2"/>
        <v>0</v>
      </c>
      <c r="U34" s="57" t="b">
        <f t="shared" si="3"/>
        <v>0</v>
      </c>
      <c r="V34" s="57" t="b">
        <f t="shared" si="4"/>
        <v>0</v>
      </c>
      <c r="W34" s="57" t="b">
        <f t="shared" si="5"/>
        <v>0</v>
      </c>
      <c r="X34" s="57" t="b">
        <f t="shared" si="6"/>
        <v>0</v>
      </c>
      <c r="Y34" s="6" t="b">
        <f t="shared" si="7"/>
        <v>0</v>
      </c>
    </row>
    <row r="35" spans="1:25" s="6" customFormat="1" ht="62.25" customHeight="1" x14ac:dyDescent="0.4">
      <c r="A35" s="75">
        <f t="shared" si="8"/>
        <v>29</v>
      </c>
      <c r="B35" s="66"/>
      <c r="C35" s="66"/>
      <c r="D35" s="66"/>
      <c r="E35" s="66"/>
      <c r="F35" s="66"/>
      <c r="G35" s="67"/>
      <c r="H35" s="67"/>
      <c r="I35" s="66"/>
      <c r="J35" s="66"/>
      <c r="K35" s="66"/>
      <c r="L35" s="68"/>
      <c r="M35" s="66"/>
      <c r="N35" s="66"/>
      <c r="O35" s="66"/>
      <c r="P35" s="66"/>
      <c r="Q35" s="82" t="str">
        <f t="shared" si="0"/>
        <v xml:space="preserve"> </v>
      </c>
      <c r="R35" s="60" t="str">
        <f t="shared" si="1"/>
        <v>×</v>
      </c>
      <c r="T35" s="57" t="b">
        <f t="shared" si="2"/>
        <v>0</v>
      </c>
      <c r="U35" s="57" t="b">
        <f t="shared" si="3"/>
        <v>0</v>
      </c>
      <c r="V35" s="57" t="b">
        <f t="shared" si="4"/>
        <v>0</v>
      </c>
      <c r="W35" s="57" t="b">
        <f t="shared" si="5"/>
        <v>0</v>
      </c>
      <c r="X35" s="57" t="b">
        <f t="shared" si="6"/>
        <v>0</v>
      </c>
      <c r="Y35" s="6" t="b">
        <f t="shared" si="7"/>
        <v>0</v>
      </c>
    </row>
    <row r="36" spans="1:25" s="6" customFormat="1" ht="62.25" customHeight="1" x14ac:dyDescent="0.4">
      <c r="A36" s="75">
        <f t="shared" si="8"/>
        <v>30</v>
      </c>
      <c r="B36" s="66"/>
      <c r="C36" s="66"/>
      <c r="D36" s="66"/>
      <c r="E36" s="66"/>
      <c r="F36" s="66"/>
      <c r="G36" s="67"/>
      <c r="H36" s="67"/>
      <c r="I36" s="66"/>
      <c r="J36" s="66"/>
      <c r="K36" s="66"/>
      <c r="L36" s="68"/>
      <c r="M36" s="66"/>
      <c r="N36" s="66"/>
      <c r="O36" s="66"/>
      <c r="P36" s="66"/>
      <c r="Q36" s="60" t="str">
        <f t="shared" ref="Q36" si="9">IF(COUNTIF(P36,"*④*"),"現場経験は、現場管理者や一般調査員で重み係数が異なるため、CPD区分・重み係数表を確認"," ")&amp;IF(COUNTIF(P36,"*②*"),"表彰の場合は、表彰状の添付が必須","")&amp;IF(COUNTIF(P36,"*①*"),"表彰の場合は、表彰状の添付が必須","")</f>
        <v xml:space="preserve"> </v>
      </c>
      <c r="R36" s="60" t="str">
        <f t="shared" si="1"/>
        <v>×</v>
      </c>
      <c r="T36" s="57" t="b">
        <f t="shared" si="2"/>
        <v>0</v>
      </c>
      <c r="U36" s="57" t="b">
        <f t="shared" si="3"/>
        <v>0</v>
      </c>
      <c r="V36" s="57" t="b">
        <f t="shared" si="4"/>
        <v>0</v>
      </c>
      <c r="W36" s="57" t="b">
        <f t="shared" si="5"/>
        <v>0</v>
      </c>
      <c r="X36" s="57"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5"/>
      <c r="R37" s="80"/>
      <c r="S37">
        <f>SUM(T37:X37)</f>
        <v>0</v>
      </c>
      <c r="T37" s="6">
        <f>SUM(T7:T36)</f>
        <v>0</v>
      </c>
      <c r="U37" s="6">
        <f t="shared" ref="U37:Y37" si="10">SUM(U7:U36)</f>
        <v>0</v>
      </c>
      <c r="V37" s="6">
        <f t="shared" si="10"/>
        <v>0</v>
      </c>
      <c r="W37" s="6">
        <f t="shared" si="10"/>
        <v>0</v>
      </c>
      <c r="X37" s="6">
        <f t="shared" si="10"/>
        <v>0</v>
      </c>
      <c r="Y37" s="6">
        <f t="shared" si="10"/>
        <v>0</v>
      </c>
    </row>
    <row r="38" spans="1:25" ht="19.5" x14ac:dyDescent="0.4">
      <c r="A38" s="10" t="s">
        <v>17</v>
      </c>
      <c r="H38" s="10" t="s">
        <v>14</v>
      </c>
    </row>
    <row r="39" spans="1:25" ht="19.5" x14ac:dyDescent="0.4">
      <c r="A39" s="10"/>
    </row>
  </sheetData>
  <sheetProtection sort="0"/>
  <protectedRanges>
    <protectedRange sqref="B6:P36" name="範囲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FA576F16-E220-40D2-982B-6D9CEFF81FB7}">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B4DD89-1963-4A64-988A-549FA5F1B589}">
          <x14:formula1>
            <xm:f>#REF!</xm:f>
          </x14:formula1>
          <xm:sqref>P7:P36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DA9F-E898-43F6-81BC-E5FDE3229350}">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21" t="s">
        <v>168</v>
      </c>
      <c r="B1" s="121"/>
      <c r="C1" s="121"/>
      <c r="D1" s="121"/>
      <c r="E1" s="121"/>
      <c r="F1" s="1"/>
      <c r="G1" s="1"/>
      <c r="H1" s="1"/>
      <c r="I1" s="1"/>
      <c r="J1" s="1"/>
      <c r="K1" s="1"/>
      <c r="L1" s="1"/>
      <c r="M1" s="1"/>
      <c r="N1" s="1"/>
      <c r="O1" s="2"/>
      <c r="P1" s="1"/>
      <c r="Q1" s="52"/>
      <c r="R1" s="52"/>
    </row>
    <row r="2" spans="1:25" ht="30" customHeight="1" thickBot="1" x14ac:dyDescent="0.45">
      <c r="A2" s="33" t="s">
        <v>59</v>
      </c>
      <c r="B2" s="33"/>
      <c r="C2" s="54" t="str">
        <f>第1年度!C2</f>
        <v>地質太郎</v>
      </c>
      <c r="D2" s="1" t="s">
        <v>42</v>
      </c>
      <c r="E2" s="1"/>
      <c r="F2" s="120" t="s">
        <v>65</v>
      </c>
      <c r="G2" s="120"/>
      <c r="H2" s="120"/>
      <c r="I2" s="51"/>
      <c r="J2" s="50" t="s">
        <v>58</v>
      </c>
      <c r="K2" s="1"/>
      <c r="L2" s="1"/>
      <c r="M2" s="1"/>
      <c r="N2" s="1"/>
      <c r="O2" s="62" t="s">
        <v>52</v>
      </c>
      <c r="P2" s="1"/>
      <c r="Q2" s="52"/>
      <c r="R2" s="52"/>
    </row>
    <row r="3" spans="1:25" ht="30" customHeight="1" x14ac:dyDescent="0.4">
      <c r="A3" s="33" t="s">
        <v>57</v>
      </c>
      <c r="B3" s="34"/>
      <c r="C3" s="34"/>
      <c r="D3" s="55">
        <f>第1年度!D3</f>
        <v>2</v>
      </c>
      <c r="E3" s="1" t="s">
        <v>43</v>
      </c>
      <c r="F3" s="118"/>
      <c r="G3" s="119"/>
      <c r="H3" s="119"/>
      <c r="I3" s="119"/>
      <c r="J3" s="1"/>
      <c r="K3" s="1"/>
      <c r="L3" s="1"/>
      <c r="M3" s="1"/>
      <c r="N3" s="1"/>
      <c r="O3" s="62" t="s">
        <v>68</v>
      </c>
      <c r="P3" s="47"/>
      <c r="Q3" s="17"/>
      <c r="R3" s="17"/>
    </row>
    <row r="4" spans="1:25" ht="30" customHeight="1" x14ac:dyDescent="0.4">
      <c r="A4" s="33" t="s">
        <v>63</v>
      </c>
      <c r="B4" s="33"/>
      <c r="C4" s="33"/>
      <c r="D4" s="1">
        <f>K37</f>
        <v>0</v>
      </c>
      <c r="E4" s="35" t="s">
        <v>64</v>
      </c>
      <c r="F4" s="1"/>
      <c r="G4" s="1"/>
      <c r="H4" s="1"/>
      <c r="I4" s="1"/>
      <c r="J4" s="1"/>
      <c r="K4" s="1"/>
      <c r="L4" s="1"/>
      <c r="M4" s="1"/>
      <c r="N4" s="1"/>
      <c r="P4" s="5"/>
      <c r="Q4" s="17"/>
      <c r="R4" s="17"/>
    </row>
    <row r="5" spans="1:25" ht="30" customHeight="1" x14ac:dyDescent="0.4">
      <c r="A5" s="3" t="s">
        <v>60</v>
      </c>
      <c r="B5" s="4"/>
      <c r="C5" s="4"/>
      <c r="E5" s="1"/>
      <c r="F5" s="122" t="str">
        <f>第1年度!F5</f>
        <v>現場調査部門、土壌・地下水汚染部門</v>
      </c>
      <c r="G5" s="122"/>
      <c r="H5" s="122"/>
      <c r="I5" s="122"/>
      <c r="J5" s="122"/>
      <c r="K5" s="122"/>
      <c r="L5" s="122"/>
      <c r="M5" s="1" t="s">
        <v>42</v>
      </c>
      <c r="N5" s="1"/>
      <c r="O5" s="13"/>
      <c r="P5" s="5"/>
      <c r="Q5" s="17"/>
      <c r="R5" s="17"/>
    </row>
    <row r="6" spans="1:25" ht="45" customHeight="1" x14ac:dyDescent="0.4">
      <c r="A6" s="14" t="s">
        <v>13</v>
      </c>
      <c r="B6" s="11" t="s">
        <v>0</v>
      </c>
      <c r="C6" s="11" t="s">
        <v>1</v>
      </c>
      <c r="D6" s="12" t="s">
        <v>2</v>
      </c>
      <c r="E6" s="14" t="s">
        <v>15</v>
      </c>
      <c r="F6" s="12" t="s">
        <v>46</v>
      </c>
      <c r="G6" s="11" t="s">
        <v>3</v>
      </c>
      <c r="H6" s="11" t="s">
        <v>4</v>
      </c>
      <c r="I6" s="11" t="s">
        <v>5</v>
      </c>
      <c r="J6" s="11" t="s">
        <v>6</v>
      </c>
      <c r="K6" s="11" t="s">
        <v>7</v>
      </c>
      <c r="L6" s="11" t="s">
        <v>8</v>
      </c>
      <c r="M6" s="15" t="s">
        <v>9</v>
      </c>
      <c r="N6" s="12" t="s">
        <v>10</v>
      </c>
      <c r="O6" s="15" t="s">
        <v>11</v>
      </c>
      <c r="P6" s="15" t="s">
        <v>16</v>
      </c>
      <c r="Q6" s="58" t="s">
        <v>45</v>
      </c>
      <c r="R6" s="58" t="s">
        <v>67</v>
      </c>
      <c r="T6" t="s">
        <v>18</v>
      </c>
      <c r="U6" t="s">
        <v>19</v>
      </c>
      <c r="V6" t="s">
        <v>20</v>
      </c>
      <c r="W6" t="s">
        <v>21</v>
      </c>
      <c r="X6" t="s">
        <v>22</v>
      </c>
      <c r="Y6" t="s">
        <v>41</v>
      </c>
    </row>
    <row r="7" spans="1:25" s="6" customFormat="1" ht="62.25" customHeight="1" x14ac:dyDescent="0.4">
      <c r="A7" s="74">
        <v>1</v>
      </c>
      <c r="B7" s="66"/>
      <c r="C7" s="66"/>
      <c r="D7" s="66"/>
      <c r="E7" s="66"/>
      <c r="F7" s="66"/>
      <c r="G7" s="67"/>
      <c r="H7" s="67"/>
      <c r="I7" s="66"/>
      <c r="J7" s="66"/>
      <c r="K7" s="66"/>
      <c r="L7" s="68"/>
      <c r="M7" s="66"/>
      <c r="N7" s="66"/>
      <c r="O7" s="66"/>
      <c r="P7" s="66"/>
      <c r="Q7" s="82"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0" t="str">
        <f>IF(AND(H7&gt;=DATEVALUE("2021/12/1"),H7&lt;=DATEVALUE("2022/11/30")),"","×")</f>
        <v>×</v>
      </c>
      <c r="T7" s="57" t="b">
        <f>IF(COUNTIF(P7,"*①*"),K7)</f>
        <v>0</v>
      </c>
      <c r="U7" s="57" t="b">
        <f>IF(COUNTIF(P7,"*②*"),K7)</f>
        <v>0</v>
      </c>
      <c r="V7" s="57" t="b">
        <f>IF(COUNTIF(P7,"*③*"),K7)</f>
        <v>0</v>
      </c>
      <c r="W7" s="57" t="b">
        <f>IF(COUNTIF(P7,"*④*"),K7)</f>
        <v>0</v>
      </c>
      <c r="X7" s="57" t="b">
        <f>IF(COUNTIF(P7,"*⑤*"),K7)</f>
        <v>0</v>
      </c>
      <c r="Y7" s="6" t="b">
        <f>IF(COUNTIF(O7,"*土壌汚染*"),K7)</f>
        <v>0</v>
      </c>
    </row>
    <row r="8" spans="1:25" s="6" customFormat="1" ht="62.25" customHeight="1" x14ac:dyDescent="0.4">
      <c r="A8" s="75">
        <f>A7+1</f>
        <v>2</v>
      </c>
      <c r="B8" s="66"/>
      <c r="C8" s="66"/>
      <c r="D8" s="66"/>
      <c r="E8" s="66"/>
      <c r="F8" s="66"/>
      <c r="G8" s="67"/>
      <c r="H8" s="67"/>
      <c r="I8" s="66"/>
      <c r="J8" s="66"/>
      <c r="K8" s="66"/>
      <c r="L8" s="68"/>
      <c r="M8" s="66"/>
      <c r="N8" s="66"/>
      <c r="O8" s="69"/>
      <c r="P8" s="66"/>
      <c r="Q8" s="82"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0" t="str">
        <f t="shared" ref="R8:R36" si="1">IF(AND(H8&gt;=DATEVALUE("2021/12/1"),H8&lt;=DATEVALUE("2022/11/30")),"","×")</f>
        <v>×</v>
      </c>
      <c r="T8" s="57" t="b">
        <f t="shared" ref="T8:T36" si="2">IF(COUNTIF(P8,"*①*"),K8)</f>
        <v>0</v>
      </c>
      <c r="U8" s="57" t="b">
        <f t="shared" ref="U8:U36" si="3">IF(COUNTIF(P8,"*②*"),K8)</f>
        <v>0</v>
      </c>
      <c r="V8" s="57" t="b">
        <f t="shared" ref="V8:V36" si="4">IF(COUNTIF(P8,"*③*"),K8)</f>
        <v>0</v>
      </c>
      <c r="W8" s="57" t="b">
        <f t="shared" ref="W8:W36" si="5">IF(COUNTIF(P8,"*④*"),K8)</f>
        <v>0</v>
      </c>
      <c r="X8" s="57" t="b">
        <f t="shared" ref="X8:X36" si="6">IF(COUNTIF(P8,"*⑤*"),K8)</f>
        <v>0</v>
      </c>
      <c r="Y8" s="6" t="b">
        <f t="shared" ref="Y8:Y36" si="7">IF(COUNTIF(O8,"*土壌汚染*"),K8)</f>
        <v>0</v>
      </c>
    </row>
    <row r="9" spans="1:25" s="6" customFormat="1" ht="62.25" customHeight="1" x14ac:dyDescent="0.4">
      <c r="A9" s="75">
        <f>A8+1</f>
        <v>3</v>
      </c>
      <c r="B9" s="66"/>
      <c r="C9" s="66"/>
      <c r="D9" s="66"/>
      <c r="E9" s="66"/>
      <c r="F9" s="66"/>
      <c r="G9" s="67"/>
      <c r="H9" s="67"/>
      <c r="I9" s="66"/>
      <c r="J9" s="66"/>
      <c r="K9" s="66"/>
      <c r="L9" s="68"/>
      <c r="M9" s="66"/>
      <c r="N9" s="66"/>
      <c r="O9" s="66"/>
      <c r="P9" s="66"/>
      <c r="Q9" s="82" t="str">
        <f t="shared" si="0"/>
        <v xml:space="preserve"> </v>
      </c>
      <c r="R9" s="60" t="str">
        <f t="shared" si="1"/>
        <v>×</v>
      </c>
      <c r="T9" s="57" t="b">
        <f t="shared" si="2"/>
        <v>0</v>
      </c>
      <c r="U9" s="57" t="b">
        <f t="shared" si="3"/>
        <v>0</v>
      </c>
      <c r="V9" s="57" t="b">
        <f t="shared" si="4"/>
        <v>0</v>
      </c>
      <c r="W9" s="57" t="b">
        <f t="shared" si="5"/>
        <v>0</v>
      </c>
      <c r="X9" s="57" t="b">
        <f t="shared" si="6"/>
        <v>0</v>
      </c>
      <c r="Y9" s="6" t="b">
        <f t="shared" si="7"/>
        <v>0</v>
      </c>
    </row>
    <row r="10" spans="1:25" s="6" customFormat="1" ht="62.25" customHeight="1" x14ac:dyDescent="0.4">
      <c r="A10" s="75">
        <f t="shared" ref="A10:A36" si="8">A9+1</f>
        <v>4</v>
      </c>
      <c r="B10" s="66"/>
      <c r="C10" s="66"/>
      <c r="D10" s="66"/>
      <c r="E10" s="66"/>
      <c r="F10" s="66"/>
      <c r="G10" s="67"/>
      <c r="H10" s="67"/>
      <c r="I10" s="66"/>
      <c r="J10" s="66"/>
      <c r="K10" s="66"/>
      <c r="L10" s="68"/>
      <c r="M10" s="66"/>
      <c r="N10" s="66"/>
      <c r="O10" s="66"/>
      <c r="P10" s="66"/>
      <c r="Q10" s="82" t="str">
        <f t="shared" si="0"/>
        <v xml:space="preserve"> </v>
      </c>
      <c r="R10" s="60" t="str">
        <f t="shared" si="1"/>
        <v>×</v>
      </c>
      <c r="T10" s="57" t="b">
        <f t="shared" si="2"/>
        <v>0</v>
      </c>
      <c r="U10" s="57" t="b">
        <f t="shared" si="3"/>
        <v>0</v>
      </c>
      <c r="V10" s="57" t="b">
        <f t="shared" si="4"/>
        <v>0</v>
      </c>
      <c r="W10" s="57" t="b">
        <f t="shared" si="5"/>
        <v>0</v>
      </c>
      <c r="X10" s="57" t="b">
        <f t="shared" si="6"/>
        <v>0</v>
      </c>
      <c r="Y10" s="6" t="b">
        <f t="shared" si="7"/>
        <v>0</v>
      </c>
    </row>
    <row r="11" spans="1:25" s="6" customFormat="1" ht="62.25" customHeight="1" x14ac:dyDescent="0.4">
      <c r="A11" s="75">
        <f t="shared" si="8"/>
        <v>5</v>
      </c>
      <c r="B11" s="66"/>
      <c r="C11" s="66"/>
      <c r="D11" s="66"/>
      <c r="E11" s="66"/>
      <c r="F11" s="66"/>
      <c r="G11" s="67"/>
      <c r="H11" s="67"/>
      <c r="I11" s="66"/>
      <c r="J11" s="66"/>
      <c r="K11" s="66"/>
      <c r="L11" s="68"/>
      <c r="M11" s="66"/>
      <c r="N11" s="66"/>
      <c r="O11" s="66"/>
      <c r="P11" s="66"/>
      <c r="Q11" s="82" t="str">
        <f t="shared" si="0"/>
        <v xml:space="preserve"> </v>
      </c>
      <c r="R11" s="60" t="str">
        <f t="shared" si="1"/>
        <v>×</v>
      </c>
      <c r="T11" s="57" t="b">
        <f t="shared" si="2"/>
        <v>0</v>
      </c>
      <c r="U11" s="57" t="b">
        <f t="shared" si="3"/>
        <v>0</v>
      </c>
      <c r="V11" s="57" t="b">
        <f t="shared" si="4"/>
        <v>0</v>
      </c>
      <c r="W11" s="57" t="b">
        <f t="shared" si="5"/>
        <v>0</v>
      </c>
      <c r="X11" s="57" t="b">
        <f t="shared" si="6"/>
        <v>0</v>
      </c>
      <c r="Y11" s="6" t="b">
        <f t="shared" si="7"/>
        <v>0</v>
      </c>
    </row>
    <row r="12" spans="1:25" s="6" customFormat="1" ht="62.25" customHeight="1" x14ac:dyDescent="0.4">
      <c r="A12" s="75">
        <f t="shared" si="8"/>
        <v>6</v>
      </c>
      <c r="B12" s="66"/>
      <c r="C12" s="66"/>
      <c r="D12" s="66"/>
      <c r="E12" s="66"/>
      <c r="F12" s="66"/>
      <c r="G12" s="67"/>
      <c r="H12" s="67"/>
      <c r="I12" s="66"/>
      <c r="J12" s="66"/>
      <c r="K12" s="66"/>
      <c r="L12" s="68"/>
      <c r="M12" s="66"/>
      <c r="N12" s="66"/>
      <c r="O12" s="66"/>
      <c r="P12" s="66"/>
      <c r="Q12" s="82" t="str">
        <f t="shared" si="0"/>
        <v xml:space="preserve"> </v>
      </c>
      <c r="R12" s="60" t="str">
        <f t="shared" si="1"/>
        <v>×</v>
      </c>
      <c r="T12" s="57" t="b">
        <f t="shared" si="2"/>
        <v>0</v>
      </c>
      <c r="U12" s="57" t="b">
        <f t="shared" si="3"/>
        <v>0</v>
      </c>
      <c r="V12" s="57" t="b">
        <f t="shared" si="4"/>
        <v>0</v>
      </c>
      <c r="W12" s="57" t="b">
        <f t="shared" si="5"/>
        <v>0</v>
      </c>
      <c r="X12" s="57" t="b">
        <f t="shared" si="6"/>
        <v>0</v>
      </c>
      <c r="Y12" s="6" t="b">
        <f t="shared" si="7"/>
        <v>0</v>
      </c>
    </row>
    <row r="13" spans="1:25" s="6" customFormat="1" ht="62.25" customHeight="1" x14ac:dyDescent="0.4">
      <c r="A13" s="75">
        <f t="shared" si="8"/>
        <v>7</v>
      </c>
      <c r="B13" s="66"/>
      <c r="C13" s="66"/>
      <c r="D13" s="66"/>
      <c r="E13" s="66"/>
      <c r="F13" s="66"/>
      <c r="G13" s="67"/>
      <c r="H13" s="67"/>
      <c r="I13" s="66"/>
      <c r="J13" s="66"/>
      <c r="K13" s="66"/>
      <c r="L13" s="68"/>
      <c r="M13" s="66"/>
      <c r="N13" s="66"/>
      <c r="O13" s="66"/>
      <c r="P13" s="66"/>
      <c r="Q13" s="82" t="str">
        <f t="shared" si="0"/>
        <v xml:space="preserve"> </v>
      </c>
      <c r="R13" s="60" t="str">
        <f t="shared" si="1"/>
        <v>×</v>
      </c>
      <c r="T13" s="57" t="b">
        <f t="shared" si="2"/>
        <v>0</v>
      </c>
      <c r="U13" s="57" t="b">
        <f t="shared" si="3"/>
        <v>0</v>
      </c>
      <c r="V13" s="57" t="b">
        <f t="shared" si="4"/>
        <v>0</v>
      </c>
      <c r="W13" s="57" t="b">
        <f t="shared" si="5"/>
        <v>0</v>
      </c>
      <c r="X13" s="57" t="b">
        <f t="shared" si="6"/>
        <v>0</v>
      </c>
      <c r="Y13" s="6" t="b">
        <f t="shared" si="7"/>
        <v>0</v>
      </c>
    </row>
    <row r="14" spans="1:25" s="6" customFormat="1" ht="62.25" customHeight="1" x14ac:dyDescent="0.4">
      <c r="A14" s="75">
        <f t="shared" si="8"/>
        <v>8</v>
      </c>
      <c r="B14" s="66"/>
      <c r="C14" s="66"/>
      <c r="D14" s="66"/>
      <c r="E14" s="66"/>
      <c r="F14" s="66"/>
      <c r="G14" s="67"/>
      <c r="H14" s="67"/>
      <c r="I14" s="66"/>
      <c r="J14" s="66"/>
      <c r="K14" s="66"/>
      <c r="L14" s="68"/>
      <c r="M14" s="66"/>
      <c r="N14" s="66"/>
      <c r="O14" s="66"/>
      <c r="P14" s="66"/>
      <c r="Q14" s="82" t="str">
        <f t="shared" si="0"/>
        <v xml:space="preserve"> </v>
      </c>
      <c r="R14" s="60" t="str">
        <f t="shared" si="1"/>
        <v>×</v>
      </c>
      <c r="T14" s="57" t="b">
        <f t="shared" si="2"/>
        <v>0</v>
      </c>
      <c r="U14" s="57" t="b">
        <f t="shared" si="3"/>
        <v>0</v>
      </c>
      <c r="V14" s="57" t="b">
        <f t="shared" si="4"/>
        <v>0</v>
      </c>
      <c r="W14" s="57" t="b">
        <f t="shared" si="5"/>
        <v>0</v>
      </c>
      <c r="X14" s="57" t="b">
        <f t="shared" si="6"/>
        <v>0</v>
      </c>
      <c r="Y14" s="6" t="b">
        <f t="shared" si="7"/>
        <v>0</v>
      </c>
    </row>
    <row r="15" spans="1:25" s="6" customFormat="1" ht="62.25" customHeight="1" x14ac:dyDescent="0.4">
      <c r="A15" s="75">
        <f t="shared" si="8"/>
        <v>9</v>
      </c>
      <c r="B15" s="69"/>
      <c r="C15" s="69"/>
      <c r="D15" s="69"/>
      <c r="E15" s="69"/>
      <c r="F15" s="69"/>
      <c r="G15" s="70"/>
      <c r="H15" s="70"/>
      <c r="I15" s="69"/>
      <c r="J15" s="69"/>
      <c r="K15" s="66"/>
      <c r="L15" s="71"/>
      <c r="M15" s="69"/>
      <c r="N15" s="69"/>
      <c r="O15" s="69"/>
      <c r="P15" s="66"/>
      <c r="Q15" s="82" t="str">
        <f t="shared" si="0"/>
        <v xml:space="preserve"> </v>
      </c>
      <c r="R15" s="60" t="str">
        <f t="shared" si="1"/>
        <v>×</v>
      </c>
      <c r="T15" s="57" t="b">
        <f t="shared" si="2"/>
        <v>0</v>
      </c>
      <c r="U15" s="57" t="b">
        <f t="shared" si="3"/>
        <v>0</v>
      </c>
      <c r="V15" s="57" t="b">
        <f t="shared" si="4"/>
        <v>0</v>
      </c>
      <c r="W15" s="57" t="b">
        <f t="shared" si="5"/>
        <v>0</v>
      </c>
      <c r="X15" s="57" t="b">
        <f t="shared" si="6"/>
        <v>0</v>
      </c>
      <c r="Y15" s="6" t="b">
        <f t="shared" si="7"/>
        <v>0</v>
      </c>
    </row>
    <row r="16" spans="1:25" s="6" customFormat="1" ht="62.25" customHeight="1" x14ac:dyDescent="0.4">
      <c r="A16" s="75">
        <f t="shared" si="8"/>
        <v>10</v>
      </c>
      <c r="B16" s="66"/>
      <c r="C16" s="66"/>
      <c r="D16" s="66"/>
      <c r="E16" s="66"/>
      <c r="F16" s="66"/>
      <c r="G16" s="67"/>
      <c r="H16" s="67"/>
      <c r="I16" s="66"/>
      <c r="J16" s="66"/>
      <c r="K16" s="66"/>
      <c r="L16" s="68"/>
      <c r="M16" s="66"/>
      <c r="N16" s="66"/>
      <c r="O16" s="66"/>
      <c r="P16" s="66"/>
      <c r="Q16" s="82" t="str">
        <f t="shared" si="0"/>
        <v xml:space="preserve"> </v>
      </c>
      <c r="R16" s="60" t="str">
        <f t="shared" si="1"/>
        <v>×</v>
      </c>
      <c r="T16" s="57" t="b">
        <f t="shared" si="2"/>
        <v>0</v>
      </c>
      <c r="U16" s="57" t="b">
        <f t="shared" si="3"/>
        <v>0</v>
      </c>
      <c r="V16" s="57" t="b">
        <f t="shared" si="4"/>
        <v>0</v>
      </c>
      <c r="W16" s="57" t="b">
        <f t="shared" si="5"/>
        <v>0</v>
      </c>
      <c r="X16" s="57" t="b">
        <f t="shared" si="6"/>
        <v>0</v>
      </c>
      <c r="Y16" s="6" t="b">
        <f t="shared" si="7"/>
        <v>0</v>
      </c>
    </row>
    <row r="17" spans="1:25" s="6" customFormat="1" ht="62.25" customHeight="1" x14ac:dyDescent="0.4">
      <c r="A17" s="75">
        <f t="shared" si="8"/>
        <v>11</v>
      </c>
      <c r="B17" s="66"/>
      <c r="C17" s="66"/>
      <c r="D17" s="66"/>
      <c r="E17" s="66"/>
      <c r="F17" s="66"/>
      <c r="G17" s="67"/>
      <c r="H17" s="67"/>
      <c r="I17" s="66"/>
      <c r="J17" s="66"/>
      <c r="K17" s="66"/>
      <c r="L17" s="68"/>
      <c r="M17" s="66"/>
      <c r="N17" s="66"/>
      <c r="O17" s="66"/>
      <c r="P17" s="66"/>
      <c r="Q17" s="82" t="str">
        <f t="shared" si="0"/>
        <v xml:space="preserve"> </v>
      </c>
      <c r="R17" s="60" t="str">
        <f t="shared" si="1"/>
        <v>×</v>
      </c>
      <c r="T17" s="57" t="b">
        <f t="shared" si="2"/>
        <v>0</v>
      </c>
      <c r="U17" s="57" t="b">
        <f t="shared" si="3"/>
        <v>0</v>
      </c>
      <c r="V17" s="57" t="b">
        <f t="shared" si="4"/>
        <v>0</v>
      </c>
      <c r="W17" s="57" t="b">
        <f t="shared" si="5"/>
        <v>0</v>
      </c>
      <c r="X17" s="57" t="b">
        <f t="shared" si="6"/>
        <v>0</v>
      </c>
      <c r="Y17" s="6" t="b">
        <f t="shared" si="7"/>
        <v>0</v>
      </c>
    </row>
    <row r="18" spans="1:25" s="6" customFormat="1" ht="62.25" customHeight="1" x14ac:dyDescent="0.4">
      <c r="A18" s="75">
        <f t="shared" si="8"/>
        <v>12</v>
      </c>
      <c r="B18" s="66"/>
      <c r="C18" s="66"/>
      <c r="D18" s="66"/>
      <c r="E18" s="66"/>
      <c r="F18" s="66"/>
      <c r="G18" s="67"/>
      <c r="H18" s="67"/>
      <c r="I18" s="66"/>
      <c r="J18" s="66"/>
      <c r="K18" s="66"/>
      <c r="L18" s="68"/>
      <c r="M18" s="66"/>
      <c r="N18" s="66"/>
      <c r="O18" s="66"/>
      <c r="P18" s="66"/>
      <c r="Q18" s="82" t="str">
        <f t="shared" si="0"/>
        <v xml:space="preserve"> </v>
      </c>
      <c r="R18" s="60" t="str">
        <f t="shared" si="1"/>
        <v>×</v>
      </c>
      <c r="T18" s="57" t="b">
        <f t="shared" si="2"/>
        <v>0</v>
      </c>
      <c r="U18" s="57" t="b">
        <f t="shared" si="3"/>
        <v>0</v>
      </c>
      <c r="V18" s="57" t="b">
        <f t="shared" si="4"/>
        <v>0</v>
      </c>
      <c r="W18" s="57" t="b">
        <f t="shared" si="5"/>
        <v>0</v>
      </c>
      <c r="X18" s="57" t="b">
        <f t="shared" si="6"/>
        <v>0</v>
      </c>
      <c r="Y18" s="6" t="b">
        <f t="shared" si="7"/>
        <v>0</v>
      </c>
    </row>
    <row r="19" spans="1:25" s="6" customFormat="1" ht="62.25" customHeight="1" x14ac:dyDescent="0.4">
      <c r="A19" s="75">
        <f t="shared" si="8"/>
        <v>13</v>
      </c>
      <c r="B19" s="66"/>
      <c r="C19" s="66"/>
      <c r="D19" s="66"/>
      <c r="E19" s="66"/>
      <c r="F19" s="66"/>
      <c r="G19" s="67"/>
      <c r="H19" s="67"/>
      <c r="I19" s="66"/>
      <c r="J19" s="66"/>
      <c r="K19" s="66"/>
      <c r="L19" s="68"/>
      <c r="M19" s="66"/>
      <c r="N19" s="66"/>
      <c r="O19" s="66"/>
      <c r="P19" s="66"/>
      <c r="Q19" s="82" t="str">
        <f t="shared" si="0"/>
        <v xml:space="preserve"> </v>
      </c>
      <c r="R19" s="60" t="str">
        <f t="shared" si="1"/>
        <v>×</v>
      </c>
      <c r="T19" s="57" t="b">
        <f t="shared" si="2"/>
        <v>0</v>
      </c>
      <c r="U19" s="57" t="b">
        <f t="shared" si="3"/>
        <v>0</v>
      </c>
      <c r="V19" s="57" t="b">
        <f t="shared" si="4"/>
        <v>0</v>
      </c>
      <c r="W19" s="57" t="b">
        <f t="shared" si="5"/>
        <v>0</v>
      </c>
      <c r="X19" s="57" t="b">
        <f t="shared" si="6"/>
        <v>0</v>
      </c>
      <c r="Y19" s="6" t="b">
        <f t="shared" si="7"/>
        <v>0</v>
      </c>
    </row>
    <row r="20" spans="1:25" s="6" customFormat="1" ht="62.25" customHeight="1" x14ac:dyDescent="0.4">
      <c r="A20" s="75">
        <f t="shared" si="8"/>
        <v>14</v>
      </c>
      <c r="B20" s="69"/>
      <c r="C20" s="69"/>
      <c r="D20" s="69"/>
      <c r="E20" s="69"/>
      <c r="F20" s="69"/>
      <c r="G20" s="70"/>
      <c r="H20" s="70"/>
      <c r="I20" s="69"/>
      <c r="J20" s="69"/>
      <c r="K20" s="66"/>
      <c r="L20" s="71"/>
      <c r="M20" s="69"/>
      <c r="N20" s="69"/>
      <c r="O20" s="69"/>
      <c r="P20" s="66"/>
      <c r="Q20" s="82" t="str">
        <f t="shared" si="0"/>
        <v xml:space="preserve"> </v>
      </c>
      <c r="R20" s="60" t="str">
        <f t="shared" si="1"/>
        <v>×</v>
      </c>
      <c r="T20" s="57" t="b">
        <f t="shared" si="2"/>
        <v>0</v>
      </c>
      <c r="U20" s="57" t="b">
        <f t="shared" si="3"/>
        <v>0</v>
      </c>
      <c r="V20" s="57" t="b">
        <f t="shared" si="4"/>
        <v>0</v>
      </c>
      <c r="W20" s="57" t="b">
        <f t="shared" si="5"/>
        <v>0</v>
      </c>
      <c r="X20" s="57" t="b">
        <f t="shared" si="6"/>
        <v>0</v>
      </c>
      <c r="Y20" s="6" t="b">
        <f t="shared" si="7"/>
        <v>0</v>
      </c>
    </row>
    <row r="21" spans="1:25" s="6" customFormat="1" ht="62.25" customHeight="1" x14ac:dyDescent="0.4">
      <c r="A21" s="75">
        <f t="shared" si="8"/>
        <v>15</v>
      </c>
      <c r="B21" s="66"/>
      <c r="C21" s="66"/>
      <c r="D21" s="66"/>
      <c r="E21" s="66"/>
      <c r="F21" s="66"/>
      <c r="G21" s="67"/>
      <c r="H21" s="67"/>
      <c r="I21" s="66"/>
      <c r="J21" s="66"/>
      <c r="K21" s="66"/>
      <c r="L21" s="68"/>
      <c r="M21" s="66"/>
      <c r="N21" s="66"/>
      <c r="O21" s="66"/>
      <c r="P21" s="66"/>
      <c r="Q21" s="82" t="str">
        <f t="shared" si="0"/>
        <v xml:space="preserve"> </v>
      </c>
      <c r="R21" s="60" t="str">
        <f t="shared" si="1"/>
        <v>×</v>
      </c>
      <c r="T21" s="57" t="b">
        <f t="shared" si="2"/>
        <v>0</v>
      </c>
      <c r="U21" s="57" t="b">
        <f t="shared" si="3"/>
        <v>0</v>
      </c>
      <c r="V21" s="57" t="b">
        <f t="shared" si="4"/>
        <v>0</v>
      </c>
      <c r="W21" s="57" t="b">
        <f t="shared" si="5"/>
        <v>0</v>
      </c>
      <c r="X21" s="57" t="b">
        <f t="shared" si="6"/>
        <v>0</v>
      </c>
      <c r="Y21" s="6" t="b">
        <f t="shared" si="7"/>
        <v>0</v>
      </c>
    </row>
    <row r="22" spans="1:25" s="6" customFormat="1" ht="62.25" customHeight="1" x14ac:dyDescent="0.4">
      <c r="A22" s="75">
        <f t="shared" si="8"/>
        <v>16</v>
      </c>
      <c r="B22" s="66"/>
      <c r="C22" s="66"/>
      <c r="D22" s="66"/>
      <c r="E22" s="66"/>
      <c r="F22" s="66"/>
      <c r="G22" s="67"/>
      <c r="H22" s="67"/>
      <c r="I22" s="66"/>
      <c r="J22" s="66"/>
      <c r="K22" s="66"/>
      <c r="L22" s="68"/>
      <c r="M22" s="66"/>
      <c r="N22" s="66"/>
      <c r="O22" s="66"/>
      <c r="P22" s="66"/>
      <c r="Q22" s="82" t="str">
        <f t="shared" si="0"/>
        <v xml:space="preserve"> </v>
      </c>
      <c r="R22" s="60" t="str">
        <f t="shared" si="1"/>
        <v>×</v>
      </c>
      <c r="T22" s="57" t="b">
        <f t="shared" si="2"/>
        <v>0</v>
      </c>
      <c r="U22" s="57" t="b">
        <f t="shared" si="3"/>
        <v>0</v>
      </c>
      <c r="V22" s="57" t="b">
        <f t="shared" si="4"/>
        <v>0</v>
      </c>
      <c r="W22" s="57" t="b">
        <f t="shared" si="5"/>
        <v>0</v>
      </c>
      <c r="X22" s="57" t="b">
        <f t="shared" si="6"/>
        <v>0</v>
      </c>
      <c r="Y22" s="6" t="b">
        <f t="shared" si="7"/>
        <v>0</v>
      </c>
    </row>
    <row r="23" spans="1:25" s="6" customFormat="1" ht="62.25" customHeight="1" x14ac:dyDescent="0.4">
      <c r="A23" s="75">
        <f t="shared" si="8"/>
        <v>17</v>
      </c>
      <c r="B23" s="66"/>
      <c r="C23" s="66"/>
      <c r="D23" s="66"/>
      <c r="E23" s="66"/>
      <c r="F23" s="66"/>
      <c r="G23" s="67"/>
      <c r="H23" s="67"/>
      <c r="I23" s="66"/>
      <c r="J23" s="66"/>
      <c r="K23" s="66"/>
      <c r="L23" s="68"/>
      <c r="M23" s="66"/>
      <c r="N23" s="66"/>
      <c r="O23" s="66"/>
      <c r="P23" s="66"/>
      <c r="Q23" s="82" t="str">
        <f t="shared" si="0"/>
        <v xml:space="preserve"> </v>
      </c>
      <c r="R23" s="60" t="str">
        <f t="shared" si="1"/>
        <v>×</v>
      </c>
      <c r="T23" s="57" t="b">
        <f t="shared" si="2"/>
        <v>0</v>
      </c>
      <c r="U23" s="57" t="b">
        <f t="shared" si="3"/>
        <v>0</v>
      </c>
      <c r="V23" s="57" t="b">
        <f t="shared" si="4"/>
        <v>0</v>
      </c>
      <c r="W23" s="57" t="b">
        <f t="shared" si="5"/>
        <v>0</v>
      </c>
      <c r="X23" s="57" t="b">
        <f t="shared" si="6"/>
        <v>0</v>
      </c>
      <c r="Y23" s="6" t="b">
        <f t="shared" si="7"/>
        <v>0</v>
      </c>
    </row>
    <row r="24" spans="1:25" s="6" customFormat="1" ht="62.25" customHeight="1" x14ac:dyDescent="0.4">
      <c r="A24" s="75">
        <f t="shared" si="8"/>
        <v>18</v>
      </c>
      <c r="B24" s="66"/>
      <c r="C24" s="66"/>
      <c r="D24" s="66"/>
      <c r="E24" s="66"/>
      <c r="F24" s="66"/>
      <c r="G24" s="67"/>
      <c r="H24" s="67"/>
      <c r="I24" s="66"/>
      <c r="J24" s="66"/>
      <c r="K24" s="66"/>
      <c r="L24" s="68"/>
      <c r="M24" s="66"/>
      <c r="N24" s="66"/>
      <c r="O24" s="66"/>
      <c r="P24" s="66"/>
      <c r="Q24" s="82" t="str">
        <f t="shared" si="0"/>
        <v xml:space="preserve"> </v>
      </c>
      <c r="R24" s="60" t="str">
        <f t="shared" si="1"/>
        <v>×</v>
      </c>
      <c r="T24" s="57" t="b">
        <f t="shared" si="2"/>
        <v>0</v>
      </c>
      <c r="U24" s="57" t="b">
        <f t="shared" si="3"/>
        <v>0</v>
      </c>
      <c r="V24" s="57" t="b">
        <f t="shared" si="4"/>
        <v>0</v>
      </c>
      <c r="W24" s="57" t="b">
        <f t="shared" si="5"/>
        <v>0</v>
      </c>
      <c r="X24" s="57" t="b">
        <f t="shared" si="6"/>
        <v>0</v>
      </c>
      <c r="Y24" s="6" t="b">
        <f t="shared" si="7"/>
        <v>0</v>
      </c>
    </row>
    <row r="25" spans="1:25" s="6" customFormat="1" ht="62.25" customHeight="1" x14ac:dyDescent="0.4">
      <c r="A25" s="75">
        <f t="shared" si="8"/>
        <v>19</v>
      </c>
      <c r="B25" s="66"/>
      <c r="C25" s="66"/>
      <c r="D25" s="66"/>
      <c r="E25" s="66"/>
      <c r="F25" s="66"/>
      <c r="G25" s="67"/>
      <c r="H25" s="67"/>
      <c r="I25" s="66"/>
      <c r="J25" s="66"/>
      <c r="K25" s="66"/>
      <c r="L25" s="68"/>
      <c r="M25" s="66"/>
      <c r="N25" s="66"/>
      <c r="O25" s="66"/>
      <c r="P25" s="66"/>
      <c r="Q25" s="82" t="str">
        <f t="shared" si="0"/>
        <v xml:space="preserve"> </v>
      </c>
      <c r="R25" s="60" t="str">
        <f t="shared" si="1"/>
        <v>×</v>
      </c>
      <c r="T25" s="57" t="b">
        <f t="shared" si="2"/>
        <v>0</v>
      </c>
      <c r="U25" s="57" t="b">
        <f t="shared" si="3"/>
        <v>0</v>
      </c>
      <c r="V25" s="57" t="b">
        <f t="shared" si="4"/>
        <v>0</v>
      </c>
      <c r="W25" s="57" t="b">
        <f t="shared" si="5"/>
        <v>0</v>
      </c>
      <c r="X25" s="57" t="b">
        <f t="shared" si="6"/>
        <v>0</v>
      </c>
      <c r="Y25" s="6" t="b">
        <f t="shared" si="7"/>
        <v>0</v>
      </c>
    </row>
    <row r="26" spans="1:25" s="6" customFormat="1" ht="62.25" customHeight="1" x14ac:dyDescent="0.4">
      <c r="A26" s="75">
        <f t="shared" si="8"/>
        <v>20</v>
      </c>
      <c r="B26" s="66"/>
      <c r="C26" s="66"/>
      <c r="D26" s="66"/>
      <c r="E26" s="66"/>
      <c r="F26" s="66"/>
      <c r="G26" s="67"/>
      <c r="H26" s="67"/>
      <c r="I26" s="66"/>
      <c r="J26" s="66"/>
      <c r="K26" s="66"/>
      <c r="L26" s="68"/>
      <c r="M26" s="66"/>
      <c r="N26" s="66"/>
      <c r="O26" s="66"/>
      <c r="P26" s="66"/>
      <c r="Q26" s="82" t="str">
        <f t="shared" si="0"/>
        <v xml:space="preserve"> </v>
      </c>
      <c r="R26" s="60" t="str">
        <f t="shared" si="1"/>
        <v>×</v>
      </c>
      <c r="T26" s="57" t="b">
        <f t="shared" si="2"/>
        <v>0</v>
      </c>
      <c r="U26" s="57" t="b">
        <f t="shared" si="3"/>
        <v>0</v>
      </c>
      <c r="V26" s="57" t="b">
        <f t="shared" si="4"/>
        <v>0</v>
      </c>
      <c r="W26" s="57" t="b">
        <f t="shared" si="5"/>
        <v>0</v>
      </c>
      <c r="X26" s="57" t="b">
        <f t="shared" si="6"/>
        <v>0</v>
      </c>
      <c r="Y26" s="6" t="b">
        <f t="shared" si="7"/>
        <v>0</v>
      </c>
    </row>
    <row r="27" spans="1:25" s="6" customFormat="1" ht="62.25" customHeight="1" x14ac:dyDescent="0.4">
      <c r="A27" s="75">
        <f t="shared" si="8"/>
        <v>21</v>
      </c>
      <c r="B27" s="66"/>
      <c r="C27" s="66"/>
      <c r="D27" s="66"/>
      <c r="E27" s="66"/>
      <c r="F27" s="66"/>
      <c r="G27" s="67"/>
      <c r="H27" s="67"/>
      <c r="I27" s="66"/>
      <c r="J27" s="66"/>
      <c r="K27" s="66"/>
      <c r="L27" s="68"/>
      <c r="M27" s="66"/>
      <c r="N27" s="66"/>
      <c r="O27" s="66"/>
      <c r="P27" s="66"/>
      <c r="Q27" s="82" t="str">
        <f t="shared" si="0"/>
        <v xml:space="preserve"> </v>
      </c>
      <c r="R27" s="60" t="str">
        <f t="shared" si="1"/>
        <v>×</v>
      </c>
      <c r="T27" s="57" t="b">
        <f t="shared" si="2"/>
        <v>0</v>
      </c>
      <c r="U27" s="57" t="b">
        <f t="shared" si="3"/>
        <v>0</v>
      </c>
      <c r="V27" s="57" t="b">
        <f t="shared" si="4"/>
        <v>0</v>
      </c>
      <c r="W27" s="57" t="b">
        <f t="shared" si="5"/>
        <v>0</v>
      </c>
      <c r="X27" s="57" t="b">
        <f t="shared" si="6"/>
        <v>0</v>
      </c>
      <c r="Y27" s="6" t="b">
        <f t="shared" si="7"/>
        <v>0</v>
      </c>
    </row>
    <row r="28" spans="1:25" s="6" customFormat="1" ht="62.25" customHeight="1" x14ac:dyDescent="0.4">
      <c r="A28" s="75">
        <f t="shared" si="8"/>
        <v>22</v>
      </c>
      <c r="B28" s="66"/>
      <c r="C28" s="66"/>
      <c r="D28" s="66"/>
      <c r="E28" s="66"/>
      <c r="F28" s="66"/>
      <c r="G28" s="67"/>
      <c r="H28" s="67"/>
      <c r="I28" s="66"/>
      <c r="J28" s="66"/>
      <c r="K28" s="66"/>
      <c r="L28" s="68"/>
      <c r="M28" s="66"/>
      <c r="N28" s="66"/>
      <c r="O28" s="66"/>
      <c r="P28" s="66"/>
      <c r="Q28" s="82" t="str">
        <f t="shared" si="0"/>
        <v xml:space="preserve"> </v>
      </c>
      <c r="R28" s="60" t="str">
        <f t="shared" si="1"/>
        <v>×</v>
      </c>
      <c r="T28" s="57" t="b">
        <f t="shared" si="2"/>
        <v>0</v>
      </c>
      <c r="U28" s="57" t="b">
        <f t="shared" si="3"/>
        <v>0</v>
      </c>
      <c r="V28" s="57" t="b">
        <f t="shared" si="4"/>
        <v>0</v>
      </c>
      <c r="W28" s="57" t="b">
        <f t="shared" si="5"/>
        <v>0</v>
      </c>
      <c r="X28" s="57" t="b">
        <f t="shared" si="6"/>
        <v>0</v>
      </c>
      <c r="Y28" s="6" t="b">
        <f t="shared" si="7"/>
        <v>0</v>
      </c>
    </row>
    <row r="29" spans="1:25" s="6" customFormat="1" ht="62.25" customHeight="1" x14ac:dyDescent="0.4">
      <c r="A29" s="75">
        <f t="shared" si="8"/>
        <v>23</v>
      </c>
      <c r="B29" s="66"/>
      <c r="C29" s="66"/>
      <c r="D29" s="66"/>
      <c r="E29" s="66"/>
      <c r="F29" s="66"/>
      <c r="G29" s="67"/>
      <c r="H29" s="67"/>
      <c r="I29" s="66"/>
      <c r="J29" s="66"/>
      <c r="K29" s="66"/>
      <c r="L29" s="68"/>
      <c r="M29" s="66"/>
      <c r="N29" s="66"/>
      <c r="O29" s="66"/>
      <c r="P29" s="66"/>
      <c r="Q29" s="82" t="str">
        <f t="shared" si="0"/>
        <v xml:space="preserve"> </v>
      </c>
      <c r="R29" s="60" t="str">
        <f t="shared" si="1"/>
        <v>×</v>
      </c>
      <c r="T29" s="57" t="b">
        <f t="shared" si="2"/>
        <v>0</v>
      </c>
      <c r="U29" s="57" t="b">
        <f t="shared" si="3"/>
        <v>0</v>
      </c>
      <c r="V29" s="57" t="b">
        <f t="shared" si="4"/>
        <v>0</v>
      </c>
      <c r="W29" s="57" t="b">
        <f t="shared" si="5"/>
        <v>0</v>
      </c>
      <c r="X29" s="57" t="b">
        <f t="shared" si="6"/>
        <v>0</v>
      </c>
      <c r="Y29" s="6" t="b">
        <f t="shared" si="7"/>
        <v>0</v>
      </c>
    </row>
    <row r="30" spans="1:25" s="6" customFormat="1" ht="62.25" customHeight="1" x14ac:dyDescent="0.4">
      <c r="A30" s="75">
        <f t="shared" si="8"/>
        <v>24</v>
      </c>
      <c r="B30" s="66"/>
      <c r="C30" s="66"/>
      <c r="D30" s="66"/>
      <c r="E30" s="66"/>
      <c r="F30" s="66"/>
      <c r="G30" s="67"/>
      <c r="H30" s="67"/>
      <c r="I30" s="66"/>
      <c r="J30" s="66"/>
      <c r="K30" s="66"/>
      <c r="L30" s="68"/>
      <c r="M30" s="66"/>
      <c r="N30" s="66"/>
      <c r="O30" s="66"/>
      <c r="P30" s="66"/>
      <c r="Q30" s="82" t="str">
        <f t="shared" si="0"/>
        <v xml:space="preserve"> </v>
      </c>
      <c r="R30" s="60" t="str">
        <f t="shared" si="1"/>
        <v>×</v>
      </c>
      <c r="T30" s="57" t="b">
        <f t="shared" si="2"/>
        <v>0</v>
      </c>
      <c r="U30" s="57" t="b">
        <f t="shared" si="3"/>
        <v>0</v>
      </c>
      <c r="V30" s="57" t="b">
        <f t="shared" si="4"/>
        <v>0</v>
      </c>
      <c r="W30" s="57" t="b">
        <f t="shared" si="5"/>
        <v>0</v>
      </c>
      <c r="X30" s="57" t="b">
        <f t="shared" si="6"/>
        <v>0</v>
      </c>
      <c r="Y30" s="6" t="b">
        <f t="shared" si="7"/>
        <v>0</v>
      </c>
    </row>
    <row r="31" spans="1:25" s="6" customFormat="1" ht="62.25" customHeight="1" x14ac:dyDescent="0.4">
      <c r="A31" s="75">
        <f t="shared" si="8"/>
        <v>25</v>
      </c>
      <c r="B31" s="66"/>
      <c r="C31" s="66"/>
      <c r="D31" s="66"/>
      <c r="E31" s="66"/>
      <c r="F31" s="66"/>
      <c r="G31" s="67"/>
      <c r="H31" s="67"/>
      <c r="I31" s="66"/>
      <c r="J31" s="66"/>
      <c r="K31" s="66"/>
      <c r="L31" s="68"/>
      <c r="M31" s="66"/>
      <c r="N31" s="66"/>
      <c r="O31" s="66"/>
      <c r="P31" s="66"/>
      <c r="Q31" s="82" t="str">
        <f t="shared" si="0"/>
        <v xml:space="preserve"> </v>
      </c>
      <c r="R31" s="60" t="str">
        <f t="shared" si="1"/>
        <v>×</v>
      </c>
      <c r="T31" s="57" t="b">
        <f t="shared" si="2"/>
        <v>0</v>
      </c>
      <c r="U31" s="57" t="b">
        <f t="shared" si="3"/>
        <v>0</v>
      </c>
      <c r="V31" s="57" t="b">
        <f t="shared" si="4"/>
        <v>0</v>
      </c>
      <c r="W31" s="57" t="b">
        <f t="shared" si="5"/>
        <v>0</v>
      </c>
      <c r="X31" s="57" t="b">
        <f t="shared" si="6"/>
        <v>0</v>
      </c>
      <c r="Y31" s="6" t="b">
        <f t="shared" si="7"/>
        <v>0</v>
      </c>
    </row>
    <row r="32" spans="1:25" s="6" customFormat="1" ht="62.25" customHeight="1" x14ac:dyDescent="0.4">
      <c r="A32" s="75">
        <f t="shared" si="8"/>
        <v>26</v>
      </c>
      <c r="B32" s="69"/>
      <c r="C32" s="69"/>
      <c r="D32" s="69"/>
      <c r="E32" s="69"/>
      <c r="F32" s="69"/>
      <c r="G32" s="70"/>
      <c r="H32" s="70"/>
      <c r="I32" s="69"/>
      <c r="J32" s="69"/>
      <c r="K32" s="66"/>
      <c r="L32" s="71"/>
      <c r="M32" s="69"/>
      <c r="N32" s="69"/>
      <c r="O32" s="69"/>
      <c r="P32" s="66"/>
      <c r="Q32" s="82" t="str">
        <f t="shared" si="0"/>
        <v xml:space="preserve"> </v>
      </c>
      <c r="R32" s="60" t="str">
        <f t="shared" si="1"/>
        <v>×</v>
      </c>
      <c r="T32" s="57" t="b">
        <f t="shared" si="2"/>
        <v>0</v>
      </c>
      <c r="U32" s="57" t="b">
        <f t="shared" si="3"/>
        <v>0</v>
      </c>
      <c r="V32" s="57" t="b">
        <f t="shared" si="4"/>
        <v>0</v>
      </c>
      <c r="W32" s="57" t="b">
        <f t="shared" si="5"/>
        <v>0</v>
      </c>
      <c r="X32" s="57" t="b">
        <f t="shared" si="6"/>
        <v>0</v>
      </c>
      <c r="Y32" s="6" t="b">
        <f t="shared" si="7"/>
        <v>0</v>
      </c>
    </row>
    <row r="33" spans="1:25" s="6" customFormat="1" ht="62.25" customHeight="1" x14ac:dyDescent="0.4">
      <c r="A33" s="75">
        <f t="shared" si="8"/>
        <v>27</v>
      </c>
      <c r="B33" s="66"/>
      <c r="C33" s="66"/>
      <c r="D33" s="66"/>
      <c r="E33" s="66"/>
      <c r="F33" s="66"/>
      <c r="G33" s="67"/>
      <c r="H33" s="67"/>
      <c r="I33" s="66"/>
      <c r="J33" s="66"/>
      <c r="K33" s="66"/>
      <c r="L33" s="68"/>
      <c r="M33" s="66"/>
      <c r="N33" s="66"/>
      <c r="O33" s="66"/>
      <c r="P33" s="66"/>
      <c r="Q33" s="82" t="str">
        <f t="shared" si="0"/>
        <v xml:space="preserve"> </v>
      </c>
      <c r="R33" s="60" t="str">
        <f t="shared" si="1"/>
        <v>×</v>
      </c>
      <c r="T33" s="57" t="b">
        <f t="shared" si="2"/>
        <v>0</v>
      </c>
      <c r="U33" s="57" t="b">
        <f t="shared" si="3"/>
        <v>0</v>
      </c>
      <c r="V33" s="57" t="b">
        <f t="shared" si="4"/>
        <v>0</v>
      </c>
      <c r="W33" s="57" t="b">
        <f t="shared" si="5"/>
        <v>0</v>
      </c>
      <c r="X33" s="57" t="b">
        <f t="shared" si="6"/>
        <v>0</v>
      </c>
      <c r="Y33" s="6" t="b">
        <f t="shared" si="7"/>
        <v>0</v>
      </c>
    </row>
    <row r="34" spans="1:25" s="6" customFormat="1" ht="62.25" customHeight="1" x14ac:dyDescent="0.4">
      <c r="A34" s="75">
        <f t="shared" si="8"/>
        <v>28</v>
      </c>
      <c r="B34" s="66"/>
      <c r="C34" s="66"/>
      <c r="D34" s="66"/>
      <c r="E34" s="66"/>
      <c r="F34" s="66"/>
      <c r="G34" s="67"/>
      <c r="H34" s="67"/>
      <c r="I34" s="66"/>
      <c r="J34" s="66"/>
      <c r="K34" s="66"/>
      <c r="L34" s="68"/>
      <c r="M34" s="66"/>
      <c r="N34" s="66"/>
      <c r="O34" s="66"/>
      <c r="P34" s="66"/>
      <c r="Q34" s="82" t="str">
        <f t="shared" si="0"/>
        <v xml:space="preserve"> </v>
      </c>
      <c r="R34" s="60" t="str">
        <f t="shared" si="1"/>
        <v>×</v>
      </c>
      <c r="T34" s="57" t="b">
        <f t="shared" si="2"/>
        <v>0</v>
      </c>
      <c r="U34" s="57" t="b">
        <f t="shared" si="3"/>
        <v>0</v>
      </c>
      <c r="V34" s="57" t="b">
        <f t="shared" si="4"/>
        <v>0</v>
      </c>
      <c r="W34" s="57" t="b">
        <f t="shared" si="5"/>
        <v>0</v>
      </c>
      <c r="X34" s="57" t="b">
        <f t="shared" si="6"/>
        <v>0</v>
      </c>
      <c r="Y34" s="6" t="b">
        <f t="shared" si="7"/>
        <v>0</v>
      </c>
    </row>
    <row r="35" spans="1:25" s="6" customFormat="1" ht="62.25" customHeight="1" x14ac:dyDescent="0.4">
      <c r="A35" s="75">
        <f t="shared" si="8"/>
        <v>29</v>
      </c>
      <c r="B35" s="66"/>
      <c r="C35" s="66"/>
      <c r="D35" s="66"/>
      <c r="E35" s="66"/>
      <c r="F35" s="66"/>
      <c r="G35" s="67"/>
      <c r="H35" s="67"/>
      <c r="I35" s="66"/>
      <c r="J35" s="66"/>
      <c r="K35" s="66"/>
      <c r="L35" s="68"/>
      <c r="M35" s="66"/>
      <c r="N35" s="66"/>
      <c r="O35" s="66"/>
      <c r="P35" s="66"/>
      <c r="Q35" s="82" t="str">
        <f t="shared" si="0"/>
        <v xml:space="preserve"> </v>
      </c>
      <c r="R35" s="60" t="str">
        <f t="shared" si="1"/>
        <v>×</v>
      </c>
      <c r="T35" s="57" t="b">
        <f t="shared" si="2"/>
        <v>0</v>
      </c>
      <c r="U35" s="57" t="b">
        <f t="shared" si="3"/>
        <v>0</v>
      </c>
      <c r="V35" s="57" t="b">
        <f t="shared" si="4"/>
        <v>0</v>
      </c>
      <c r="W35" s="57" t="b">
        <f t="shared" si="5"/>
        <v>0</v>
      </c>
      <c r="X35" s="57" t="b">
        <f t="shared" si="6"/>
        <v>0</v>
      </c>
      <c r="Y35" s="6" t="b">
        <f t="shared" si="7"/>
        <v>0</v>
      </c>
    </row>
    <row r="36" spans="1:25" s="6" customFormat="1" ht="62.25" customHeight="1" x14ac:dyDescent="0.4">
      <c r="A36" s="75">
        <f t="shared" si="8"/>
        <v>30</v>
      </c>
      <c r="B36" s="66"/>
      <c r="C36" s="66"/>
      <c r="D36" s="66"/>
      <c r="E36" s="66"/>
      <c r="F36" s="66"/>
      <c r="G36" s="67"/>
      <c r="H36" s="67"/>
      <c r="I36" s="66"/>
      <c r="J36" s="66"/>
      <c r="K36" s="66"/>
      <c r="L36" s="68"/>
      <c r="M36" s="66"/>
      <c r="N36" s="66"/>
      <c r="O36" s="66"/>
      <c r="P36" s="66"/>
      <c r="Q36" s="82" t="str">
        <f t="shared" si="0"/>
        <v xml:space="preserve"> </v>
      </c>
      <c r="R36" s="60" t="str">
        <f t="shared" si="1"/>
        <v>×</v>
      </c>
      <c r="T36" s="57" t="b">
        <f t="shared" si="2"/>
        <v>0</v>
      </c>
      <c r="U36" s="57" t="b">
        <f t="shared" si="3"/>
        <v>0</v>
      </c>
      <c r="V36" s="57" t="b">
        <f t="shared" si="4"/>
        <v>0</v>
      </c>
      <c r="W36" s="57" t="b">
        <f t="shared" si="5"/>
        <v>0</v>
      </c>
      <c r="X36" s="57"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5"/>
      <c r="R37" s="80"/>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sort="0"/>
  <protectedRanges>
    <protectedRange sqref="B6:P36" name="範囲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6FEDC9A8-1023-47B4-8935-896D4D9B4CCC}">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A80041-9D57-4D26-9E24-BF6E76B1D110}">
          <x14:formula1>
            <xm:f>#REF!</xm:f>
          </x14:formula1>
          <xm:sqref>P7:P36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CE93-ACAF-4B97-984C-23017652CAC1}">
  <sheetPr>
    <tabColor theme="5" tint="0.59999389629810485"/>
    <pageSetUpPr fitToPage="1"/>
  </sheetPr>
  <dimension ref="A1:M35"/>
  <sheetViews>
    <sheetView view="pageBreakPreview" zoomScale="85" zoomScaleNormal="100" zoomScaleSheetLayoutView="85" workbookViewId="0">
      <selection activeCell="L21" sqref="L21"/>
    </sheetView>
  </sheetViews>
  <sheetFormatPr defaultColWidth="9" defaultRowHeight="13.5" x14ac:dyDescent="0.4"/>
  <cols>
    <col min="1" max="1" width="5.125" style="19" customWidth="1"/>
    <col min="2" max="2" width="3.5" style="19" customWidth="1"/>
    <col min="3" max="3" width="26.25" style="19" customWidth="1"/>
    <col min="4" max="4" width="9.5" style="19" customWidth="1"/>
    <col min="5" max="9" width="12.625" style="19" customWidth="1"/>
    <col min="10" max="10" width="1.875" style="19" customWidth="1"/>
    <col min="11" max="11" width="4.75" style="19" customWidth="1"/>
    <col min="12" max="16384" width="9" style="19"/>
  </cols>
  <sheetData>
    <row r="1" spans="1:11" ht="18" thickBot="1" x14ac:dyDescent="0.45">
      <c r="B1" s="18" t="s">
        <v>56</v>
      </c>
    </row>
    <row r="2" spans="1:11" ht="20.100000000000001" customHeight="1" thickBot="1" x14ac:dyDescent="0.45">
      <c r="C2" s="49" t="s">
        <v>53</v>
      </c>
      <c r="D2" s="135" t="str">
        <f>[1]第1年度!C2</f>
        <v>地質太郎</v>
      </c>
      <c r="E2" s="136"/>
      <c r="F2" s="137"/>
      <c r="J2" s="21"/>
    </row>
    <row r="3" spans="1:11" ht="20.100000000000001" customHeight="1" thickBot="1" x14ac:dyDescent="0.45">
      <c r="C3" s="49" t="s">
        <v>54</v>
      </c>
      <c r="D3" s="145">
        <f>[1]第1年度!D3</f>
        <v>2</v>
      </c>
      <c r="E3" s="146"/>
      <c r="F3" s="147"/>
      <c r="J3" s="21"/>
    </row>
    <row r="4" spans="1:11" ht="20.100000000000001" customHeight="1" thickBot="1" x14ac:dyDescent="0.45">
      <c r="C4" s="49" t="s">
        <v>55</v>
      </c>
      <c r="D4" s="138" t="str">
        <f>[1]第1年度!F5</f>
        <v>現場調査部門、土壌・地下水汚染部門</v>
      </c>
      <c r="E4" s="139"/>
      <c r="F4" s="139"/>
      <c r="G4" s="139"/>
      <c r="H4" s="140"/>
      <c r="J4" s="21"/>
    </row>
    <row r="5" spans="1:11" ht="14.25" x14ac:dyDescent="0.4">
      <c r="C5" s="20"/>
      <c r="D5" s="22"/>
      <c r="E5" s="22"/>
      <c r="F5" s="22"/>
      <c r="G5" s="20"/>
      <c r="H5" s="22"/>
      <c r="I5" s="22"/>
      <c r="J5" s="22"/>
      <c r="K5" s="22"/>
    </row>
    <row r="6" spans="1:11" ht="18" thickBot="1" x14ac:dyDescent="0.45">
      <c r="B6" s="88"/>
      <c r="C6" s="107" t="s">
        <v>39</v>
      </c>
      <c r="D6" s="88"/>
      <c r="E6" s="88"/>
      <c r="F6" s="88"/>
      <c r="G6" s="88"/>
      <c r="H6" s="88"/>
      <c r="I6" s="88"/>
    </row>
    <row r="7" spans="1:11" ht="14.25" thickTop="1" x14ac:dyDescent="0.4">
      <c r="A7" s="87"/>
      <c r="B7" s="125" t="s">
        <v>24</v>
      </c>
      <c r="C7" s="126"/>
      <c r="D7" s="129" t="s">
        <v>25</v>
      </c>
      <c r="E7" s="129"/>
      <c r="F7" s="129"/>
      <c r="G7" s="129"/>
      <c r="H7" s="129"/>
      <c r="I7" s="130"/>
    </row>
    <row r="8" spans="1:11" x14ac:dyDescent="0.4">
      <c r="A8" s="87"/>
      <c r="B8" s="125"/>
      <c r="C8" s="126"/>
      <c r="D8" s="131" t="s">
        <v>26</v>
      </c>
      <c r="E8" s="46" t="s">
        <v>47</v>
      </c>
      <c r="F8" s="46" t="s">
        <v>48</v>
      </c>
      <c r="G8" s="46" t="s">
        <v>49</v>
      </c>
      <c r="H8" s="46" t="s">
        <v>50</v>
      </c>
      <c r="I8" s="89" t="s">
        <v>51</v>
      </c>
    </row>
    <row r="9" spans="1:11" x14ac:dyDescent="0.15">
      <c r="A9" s="87"/>
      <c r="B9" s="125"/>
      <c r="C9" s="126"/>
      <c r="D9" s="131"/>
      <c r="E9" s="23">
        <v>43435</v>
      </c>
      <c r="F9" s="23">
        <v>43800</v>
      </c>
      <c r="G9" s="23">
        <v>44166</v>
      </c>
      <c r="H9" s="23">
        <v>44531</v>
      </c>
      <c r="I9" s="90">
        <v>44896</v>
      </c>
    </row>
    <row r="10" spans="1:11" x14ac:dyDescent="0.4">
      <c r="A10" s="87"/>
      <c r="B10" s="125"/>
      <c r="C10" s="126"/>
      <c r="D10" s="131"/>
      <c r="E10" s="115" t="s">
        <v>27</v>
      </c>
      <c r="F10" s="115" t="s">
        <v>27</v>
      </c>
      <c r="G10" s="115" t="s">
        <v>27</v>
      </c>
      <c r="H10" s="115" t="s">
        <v>27</v>
      </c>
      <c r="I10" s="91" t="s">
        <v>27</v>
      </c>
    </row>
    <row r="11" spans="1:11" ht="14.25" thickBot="1" x14ac:dyDescent="0.45">
      <c r="A11" s="87"/>
      <c r="B11" s="127"/>
      <c r="C11" s="128"/>
      <c r="D11" s="132"/>
      <c r="E11" s="24">
        <v>43799</v>
      </c>
      <c r="F11" s="24">
        <v>44165</v>
      </c>
      <c r="G11" s="24">
        <v>44530</v>
      </c>
      <c r="H11" s="24">
        <v>44895</v>
      </c>
      <c r="I11" s="92">
        <v>45260</v>
      </c>
    </row>
    <row r="12" spans="1:11" ht="14.25" thickTop="1" x14ac:dyDescent="0.4">
      <c r="A12" s="87"/>
      <c r="B12" s="84">
        <v>1</v>
      </c>
      <c r="C12" s="25" t="s">
        <v>29</v>
      </c>
      <c r="D12" s="36">
        <f>SUM(E12:I12)</f>
        <v>101.91666666666666</v>
      </c>
      <c r="E12" s="36">
        <f>[1]第1年度!T37</f>
        <v>64.316666666666663</v>
      </c>
      <c r="F12" s="36">
        <v>15</v>
      </c>
      <c r="G12" s="36">
        <v>9</v>
      </c>
      <c r="H12" s="36">
        <v>9.6</v>
      </c>
      <c r="I12" s="93">
        <v>4</v>
      </c>
    </row>
    <row r="13" spans="1:11" x14ac:dyDescent="0.4">
      <c r="A13" s="87"/>
      <c r="B13" s="85">
        <v>2</v>
      </c>
      <c r="C13" s="26" t="s">
        <v>31</v>
      </c>
      <c r="D13" s="37">
        <f t="shared" ref="D13:D17" si="0">SUM(E13:I13)</f>
        <v>64.5</v>
      </c>
      <c r="E13" s="36">
        <f>[1]第1年度!U37</f>
        <v>12.5</v>
      </c>
      <c r="F13" s="36">
        <v>11</v>
      </c>
      <c r="G13" s="113">
        <v>35</v>
      </c>
      <c r="H13" s="36">
        <v>4</v>
      </c>
      <c r="I13" s="93">
        <v>2</v>
      </c>
    </row>
    <row r="14" spans="1:11" ht="14.25" thickBot="1" x14ac:dyDescent="0.45">
      <c r="A14" s="87"/>
      <c r="B14" s="85">
        <v>3</v>
      </c>
      <c r="C14" s="26" t="s">
        <v>33</v>
      </c>
      <c r="D14" s="37">
        <f t="shared" si="0"/>
        <v>36</v>
      </c>
      <c r="E14" s="36">
        <f>[1]第1年度!V37</f>
        <v>13.5</v>
      </c>
      <c r="F14" s="36">
        <v>6</v>
      </c>
      <c r="G14" s="36">
        <v>0</v>
      </c>
      <c r="H14" s="36">
        <v>5.5</v>
      </c>
      <c r="I14" s="97">
        <v>11</v>
      </c>
    </row>
    <row r="15" spans="1:11" ht="14.25" thickBot="1" x14ac:dyDescent="0.45">
      <c r="A15" s="87"/>
      <c r="B15" s="85">
        <v>4</v>
      </c>
      <c r="C15" s="26" t="s">
        <v>34</v>
      </c>
      <c r="D15" s="38">
        <f t="shared" si="0"/>
        <v>62</v>
      </c>
      <c r="E15" s="113">
        <f>[1]第1年度!W37</f>
        <v>25</v>
      </c>
      <c r="F15" s="36">
        <v>4</v>
      </c>
      <c r="G15" s="36">
        <v>3</v>
      </c>
      <c r="H15" s="152">
        <v>10</v>
      </c>
      <c r="I15" s="155">
        <v>20</v>
      </c>
    </row>
    <row r="16" spans="1:11" x14ac:dyDescent="0.4">
      <c r="A16" s="87"/>
      <c r="B16" s="86">
        <v>5</v>
      </c>
      <c r="C16" s="29" t="s">
        <v>35</v>
      </c>
      <c r="D16" s="39">
        <f t="shared" si="0"/>
        <v>14</v>
      </c>
      <c r="E16" s="36">
        <f>[1]第1年度!X37</f>
        <v>3</v>
      </c>
      <c r="F16" s="48">
        <v>3</v>
      </c>
      <c r="G16" s="36">
        <v>2</v>
      </c>
      <c r="H16" s="36">
        <v>4</v>
      </c>
      <c r="I16" s="93">
        <v>2</v>
      </c>
    </row>
    <row r="17" spans="1:13" ht="14.25" thickBot="1" x14ac:dyDescent="0.45">
      <c r="A17" s="87"/>
      <c r="B17" s="133" t="s">
        <v>40</v>
      </c>
      <c r="C17" s="134"/>
      <c r="D17" s="63">
        <f t="shared" si="0"/>
        <v>278.41666666666663</v>
      </c>
      <c r="E17" s="63">
        <f>SUM(E12:E16)</f>
        <v>118.31666666666666</v>
      </c>
      <c r="F17" s="83">
        <v>39</v>
      </c>
      <c r="G17" s="40">
        <v>49</v>
      </c>
      <c r="H17" s="40">
        <v>33.1</v>
      </c>
      <c r="I17" s="94">
        <f t="shared" ref="I17" si="1">SUM(I12:I16)</f>
        <v>39</v>
      </c>
    </row>
    <row r="18" spans="1:13" ht="15" thickTop="1" thickBot="1" x14ac:dyDescent="0.45">
      <c r="B18" s="143" t="s">
        <v>69</v>
      </c>
      <c r="C18" s="144"/>
      <c r="D18" s="103">
        <v>41.6</v>
      </c>
      <c r="E18" s="101">
        <f>[1]第1年度!Y37</f>
        <v>3</v>
      </c>
      <c r="F18" s="95">
        <v>11</v>
      </c>
      <c r="G18" s="95">
        <v>9</v>
      </c>
      <c r="H18" s="95">
        <v>4.5999999999999996</v>
      </c>
      <c r="I18" s="96">
        <v>14</v>
      </c>
    </row>
    <row r="19" spans="1:13" ht="14.25" thickTop="1" x14ac:dyDescent="0.4">
      <c r="B19" s="116"/>
      <c r="C19" s="116"/>
      <c r="D19" s="102"/>
    </row>
    <row r="20" spans="1:13" ht="14.25" x14ac:dyDescent="0.4">
      <c r="B20" s="31" t="s">
        <v>37</v>
      </c>
      <c r="E20" s="32">
        <v>87.5</v>
      </c>
      <c r="F20" s="31" t="s">
        <v>44</v>
      </c>
    </row>
    <row r="21" spans="1:13" ht="18.75" x14ac:dyDescent="0.4">
      <c r="B21" s="31" t="s">
        <v>38</v>
      </c>
      <c r="E21" s="32">
        <v>122.5</v>
      </c>
      <c r="F21" s="31" t="s">
        <v>44</v>
      </c>
    </row>
    <row r="22" spans="1:13" ht="66.75" customHeight="1" x14ac:dyDescent="0.4">
      <c r="B22" s="31"/>
      <c r="G22" s="32"/>
      <c r="H22" s="31"/>
    </row>
    <row r="23" spans="1:13" ht="18" thickBot="1" x14ac:dyDescent="0.45">
      <c r="B23" s="88"/>
      <c r="C23" s="107" t="s">
        <v>23</v>
      </c>
      <c r="D23" s="88"/>
      <c r="E23" s="88"/>
      <c r="F23" s="88"/>
      <c r="G23" s="88"/>
      <c r="H23" s="88"/>
      <c r="I23" s="88"/>
    </row>
    <row r="24" spans="1:13" ht="14.25" thickTop="1" x14ac:dyDescent="0.4">
      <c r="B24" s="148" t="s">
        <v>24</v>
      </c>
      <c r="C24" s="149"/>
      <c r="D24" s="129" t="s">
        <v>25</v>
      </c>
      <c r="E24" s="129"/>
      <c r="F24" s="129"/>
      <c r="G24" s="129"/>
      <c r="H24" s="129"/>
      <c r="I24" s="130"/>
    </row>
    <row r="25" spans="1:13" x14ac:dyDescent="0.4">
      <c r="B25" s="150"/>
      <c r="C25" s="126"/>
      <c r="D25" s="131" t="s">
        <v>26</v>
      </c>
      <c r="E25" s="46" t="s">
        <v>47</v>
      </c>
      <c r="F25" s="46" t="s">
        <v>48</v>
      </c>
      <c r="G25" s="46" t="s">
        <v>49</v>
      </c>
      <c r="H25" s="46" t="s">
        <v>50</v>
      </c>
      <c r="I25" s="89" t="s">
        <v>51</v>
      </c>
    </row>
    <row r="26" spans="1:13" x14ac:dyDescent="0.15">
      <c r="B26" s="150"/>
      <c r="C26" s="126"/>
      <c r="D26" s="131"/>
      <c r="E26" s="23">
        <f>E9</f>
        <v>43435</v>
      </c>
      <c r="F26" s="23">
        <f>F9</f>
        <v>43800</v>
      </c>
      <c r="G26" s="153">
        <f>G9</f>
        <v>44166</v>
      </c>
      <c r="H26" s="154">
        <f>H9</f>
        <v>44531</v>
      </c>
      <c r="I26" s="90">
        <f>I9</f>
        <v>44896</v>
      </c>
    </row>
    <row r="27" spans="1:13" x14ac:dyDescent="0.4">
      <c r="B27" s="150"/>
      <c r="C27" s="126"/>
      <c r="D27" s="131"/>
      <c r="E27" s="115" t="s">
        <v>27</v>
      </c>
      <c r="F27" s="115" t="s">
        <v>27</v>
      </c>
      <c r="G27" s="115" t="s">
        <v>27</v>
      </c>
      <c r="H27" s="115" t="s">
        <v>27</v>
      </c>
      <c r="I27" s="91" t="s">
        <v>27</v>
      </c>
    </row>
    <row r="28" spans="1:13" ht="14.25" thickBot="1" x14ac:dyDescent="0.45">
      <c r="B28" s="151"/>
      <c r="C28" s="128"/>
      <c r="D28" s="132"/>
      <c r="E28" s="24">
        <f t="shared" ref="E28:I29" si="2">E11</f>
        <v>43799</v>
      </c>
      <c r="F28" s="24">
        <f t="shared" si="2"/>
        <v>44165</v>
      </c>
      <c r="G28" s="24">
        <f t="shared" si="2"/>
        <v>44530</v>
      </c>
      <c r="H28" s="24">
        <f t="shared" si="2"/>
        <v>44895</v>
      </c>
      <c r="I28" s="92">
        <f t="shared" si="2"/>
        <v>45260</v>
      </c>
      <c r="K28" s="19" t="s">
        <v>28</v>
      </c>
    </row>
    <row r="29" spans="1:13" ht="14.25" thickTop="1" x14ac:dyDescent="0.4">
      <c r="A29" s="87"/>
      <c r="B29" s="84">
        <v>1</v>
      </c>
      <c r="C29" s="25" t="s">
        <v>29</v>
      </c>
      <c r="D29" s="41">
        <f>SUM(E29:I29)</f>
        <v>101.91666666666666</v>
      </c>
      <c r="E29" s="36">
        <f t="shared" si="2"/>
        <v>64.316666666666663</v>
      </c>
      <c r="F29" s="36">
        <f t="shared" si="2"/>
        <v>15</v>
      </c>
      <c r="G29" s="36">
        <f t="shared" si="2"/>
        <v>9</v>
      </c>
      <c r="H29" s="36">
        <f t="shared" si="2"/>
        <v>9.6</v>
      </c>
      <c r="I29" s="93">
        <f t="shared" si="2"/>
        <v>4</v>
      </c>
      <c r="K29" s="141" t="s">
        <v>30</v>
      </c>
      <c r="L29" s="142"/>
    </row>
    <row r="30" spans="1:13" x14ac:dyDescent="0.4">
      <c r="A30" s="87"/>
      <c r="B30" s="85">
        <v>2</v>
      </c>
      <c r="C30" s="26" t="s">
        <v>31</v>
      </c>
      <c r="D30" s="38">
        <f t="shared" ref="D30:D34" si="3">SUM(E30:I30)</f>
        <v>59.5</v>
      </c>
      <c r="E30" s="36">
        <f>IF(E13&gt;$K$30,$K$30,E13)</f>
        <v>12.5</v>
      </c>
      <c r="F30" s="36">
        <f>IF(F13&gt;$K$30,$K$30,F13)</f>
        <v>11</v>
      </c>
      <c r="G30" s="113">
        <f>IF(G13&gt;$K$30,$K$30,G13)</f>
        <v>30</v>
      </c>
      <c r="H30" s="36">
        <f>IF(H13&gt;$K$30,$K$30,H13)</f>
        <v>4</v>
      </c>
      <c r="I30" s="93">
        <f>IF(I13&gt;$K$30,$K$30,I13)</f>
        <v>2</v>
      </c>
      <c r="K30" s="27">
        <f>[2]リンク元データ!$C$13</f>
        <v>30</v>
      </c>
      <c r="L30" s="28" t="s">
        <v>32</v>
      </c>
    </row>
    <row r="31" spans="1:13" ht="14.25" thickBot="1" x14ac:dyDescent="0.45">
      <c r="A31" s="87"/>
      <c r="B31" s="85">
        <v>3</v>
      </c>
      <c r="C31" s="26" t="s">
        <v>33</v>
      </c>
      <c r="D31" s="38">
        <f t="shared" si="3"/>
        <v>36</v>
      </c>
      <c r="E31" s="36">
        <f>IF(E14&gt;$K$31,$K$31,E14)</f>
        <v>13.5</v>
      </c>
      <c r="F31" s="36">
        <f>IF(F14&gt;$K$31,$K$31,F14)</f>
        <v>6</v>
      </c>
      <c r="G31" s="36">
        <f>IF(G14&gt;$K$31,$K$31,G14)</f>
        <v>0</v>
      </c>
      <c r="H31" s="36">
        <f>IF(H14&gt;$K$31,$K$31,H14)</f>
        <v>5.5</v>
      </c>
      <c r="I31" s="97">
        <f>IF(I14&gt;$K$31,$K$31,I14)</f>
        <v>11</v>
      </c>
      <c r="K31" s="27">
        <f>[2]リンク元データ!$C$14</f>
        <v>20</v>
      </c>
      <c r="L31" s="28" t="s">
        <v>32</v>
      </c>
    </row>
    <row r="32" spans="1:13" ht="14.25" thickBot="1" x14ac:dyDescent="0.45">
      <c r="A32" s="87"/>
      <c r="B32" s="85">
        <v>4</v>
      </c>
      <c r="C32" s="26" t="s">
        <v>34</v>
      </c>
      <c r="D32" s="38">
        <f t="shared" si="3"/>
        <v>37</v>
      </c>
      <c r="E32" s="113">
        <f>IF(E15&gt;$K$32,$K$32,E15)</f>
        <v>10</v>
      </c>
      <c r="F32" s="36">
        <f>IF(F15&gt;$K$32,$K$32,F15)</f>
        <v>4</v>
      </c>
      <c r="G32" s="36">
        <f>IF(G15&gt;$K$32,$K$32,G15)</f>
        <v>3</v>
      </c>
      <c r="H32" s="152">
        <f>IF(H15&gt;$K$32,$K$32,H15)</f>
        <v>10</v>
      </c>
      <c r="I32" s="155">
        <f>IF(I15&gt;$K$32,$K$32,I15)</f>
        <v>10</v>
      </c>
      <c r="K32" s="27">
        <v>10</v>
      </c>
      <c r="L32" s="28" t="s">
        <v>32</v>
      </c>
      <c r="M32" s="43"/>
    </row>
    <row r="33" spans="1:12" ht="14.25" thickBot="1" x14ac:dyDescent="0.45">
      <c r="A33" s="87"/>
      <c r="B33" s="100">
        <v>5</v>
      </c>
      <c r="C33" s="64" t="s">
        <v>35</v>
      </c>
      <c r="D33" s="42">
        <f t="shared" si="3"/>
        <v>14</v>
      </c>
      <c r="E33" s="65">
        <f>IF(E16&gt;$K$33,$K$33,E16)</f>
        <v>3</v>
      </c>
      <c r="F33" s="39">
        <f>IF(F16&gt;$K$33,$K$33,F16)</f>
        <v>3</v>
      </c>
      <c r="G33" s="39">
        <f>IF(G16&gt;$K$33,$K$33,G16)</f>
        <v>2</v>
      </c>
      <c r="H33" s="39">
        <f>IF(H16&gt;$K$33,$K$33,H16)</f>
        <v>4</v>
      </c>
      <c r="I33" s="97">
        <f>IF(I16&gt;$K$33,$K$33,I16)</f>
        <v>2</v>
      </c>
      <c r="K33" s="27">
        <f>[2]リンク元データ!$C$16</f>
        <v>20</v>
      </c>
      <c r="L33" s="30" t="s">
        <v>32</v>
      </c>
    </row>
    <row r="34" spans="1:12" ht="15" thickTop="1" thickBot="1" x14ac:dyDescent="0.45">
      <c r="B34" s="123" t="s">
        <v>36</v>
      </c>
      <c r="C34" s="124"/>
      <c r="D34" s="106">
        <f t="shared" si="3"/>
        <v>248.41666666666666</v>
      </c>
      <c r="E34" s="105">
        <f>SUM(E29:E33)</f>
        <v>103.31666666666666</v>
      </c>
      <c r="F34" s="98">
        <f>SUM(F29:F33)</f>
        <v>39</v>
      </c>
      <c r="G34" s="98">
        <f>SUM(G29:G33)</f>
        <v>44</v>
      </c>
      <c r="H34" s="98">
        <f>SUM(H29:H33)</f>
        <v>33.1</v>
      </c>
      <c r="I34" s="99">
        <f>SUM(I29:I33)</f>
        <v>29</v>
      </c>
    </row>
    <row r="35" spans="1:12" ht="14.25" thickTop="1" x14ac:dyDescent="0.4">
      <c r="D35" s="104"/>
    </row>
  </sheetData>
  <mergeCells count="13">
    <mergeCell ref="D2:F2"/>
    <mergeCell ref="D4:H4"/>
    <mergeCell ref="K29:L29"/>
    <mergeCell ref="B18:C18"/>
    <mergeCell ref="D3:F3"/>
    <mergeCell ref="B24:C28"/>
    <mergeCell ref="D24:I24"/>
    <mergeCell ref="D25:D28"/>
    <mergeCell ref="B34:C34"/>
    <mergeCell ref="B7:C11"/>
    <mergeCell ref="D7:I7"/>
    <mergeCell ref="D8:D11"/>
    <mergeCell ref="B17:C17"/>
  </mergeCells>
  <phoneticPr fontId="2"/>
  <pageMargins left="0.25" right="0.25"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第1年度</vt:lpstr>
      <vt:lpstr>第2年度</vt:lpstr>
      <vt:lpstr>第3年度</vt:lpstr>
      <vt:lpstr>第4年度</vt:lpstr>
      <vt:lpstr>第5年度</vt:lpstr>
      <vt:lpstr>集計表（編集不可）</vt:lpstr>
      <vt:lpstr>'集計表（編集不可）'!Print_Area</vt:lpstr>
      <vt:lpstr>第1年度!Print_Area</vt:lpstr>
      <vt:lpstr>第2年度!Print_Area</vt:lpstr>
      <vt:lpstr>第3年度!Print_Area</vt:lpstr>
      <vt:lpstr>第4年度!Print_Area</vt:lpstr>
      <vt:lpstr>第5年度!Print_Area</vt:lpstr>
      <vt:lpstr>第1年度!Print_Titles</vt:lpstr>
      <vt:lpstr>第2年度!Print_Titles</vt:lpstr>
      <vt:lpstr>第3年度!Print_Titles</vt:lpstr>
      <vt:lpstr>第4年度!Print_Titles</vt:lpstr>
      <vt:lpstr>第5年度!Print_Titles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hirota_zenchiren@outlook.jp</cp:lastModifiedBy>
  <cp:lastPrinted>2022-08-04T10:22:27Z</cp:lastPrinted>
  <dcterms:created xsi:type="dcterms:W3CDTF">2020-09-09T06:37:42Z</dcterms:created>
  <dcterms:modified xsi:type="dcterms:W3CDTF">2023-09-07T23:16:56Z</dcterms:modified>
</cp:coreProperties>
</file>